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3170" activeTab="1"/>
  </bookViews>
  <sheets>
    <sheet name="通算成績" sheetId="1" r:id="rId1"/>
    <sheet name="2011" sheetId="2" r:id="rId2"/>
    <sheet name="2010" sheetId="3" r:id="rId3"/>
    <sheet name="今vs照" sheetId="4" r:id="rId4"/>
    <sheet name="今vs松" sheetId="5" r:id="rId5"/>
    <sheet name="照vs松" sheetId="6" r:id="rId6"/>
    <sheet name="複数人対戦" sheetId="7" r:id="rId7"/>
    <sheet name="おまけ" sheetId="8" r:id="rId8"/>
  </sheets>
  <definedNames/>
  <calcPr fullCalcOnLoad="1"/>
</workbook>
</file>

<file path=xl/sharedStrings.xml><?xml version="1.0" encoding="utf-8"?>
<sst xmlns="http://schemas.openxmlformats.org/spreadsheetml/2006/main" count="2036" uniqueCount="275">
  <si>
    <t>今</t>
  </si>
  <si>
    <t>照</t>
  </si>
  <si>
    <t>勝</t>
  </si>
  <si>
    <t>敗</t>
  </si>
  <si>
    <t>試合</t>
  </si>
  <si>
    <t>勝率</t>
  </si>
  <si>
    <t>分</t>
  </si>
  <si>
    <t>L/勝</t>
  </si>
  <si>
    <t>W/敗</t>
  </si>
  <si>
    <t>勝</t>
  </si>
  <si>
    <t>敗W</t>
  </si>
  <si>
    <t>通算成績</t>
  </si>
  <si>
    <t>ビジター成績</t>
  </si>
  <si>
    <t>ホーム成績</t>
  </si>
  <si>
    <t>照</t>
  </si>
  <si>
    <t>複数人</t>
  </si>
  <si>
    <t>W</t>
  </si>
  <si>
    <t>W</t>
  </si>
  <si>
    <t>勝…3ゲーム先取して勝った試合数</t>
  </si>
  <si>
    <t>負…3ゲーム先取されて負けた試合数</t>
  </si>
  <si>
    <t>通算成績…ホーム・ビジター両方の成績</t>
  </si>
  <si>
    <t>※画面左側（1P）がホーム、右側（2P)がビジター</t>
  </si>
  <si>
    <t>黄色</t>
  </si>
  <si>
    <t>緑</t>
  </si>
  <si>
    <t>オレンジ</t>
  </si>
  <si>
    <t>赤</t>
  </si>
  <si>
    <t>水色</t>
  </si>
  <si>
    <t>青</t>
  </si>
  <si>
    <t>紫</t>
  </si>
  <si>
    <t>色</t>
  </si>
  <si>
    <t>Aボタン</t>
  </si>
  <si>
    <t>→</t>
  </si>
  <si>
    <t>Bボタン</t>
  </si>
  <si>
    <t>出現場所</t>
  </si>
  <si>
    <t>対今</t>
  </si>
  <si>
    <t>対照</t>
  </si>
  <si>
    <t>対戦表の記入法</t>
  </si>
  <si>
    <t>④記録が自動的に成績表に反映される</t>
  </si>
  <si>
    <t>得</t>
  </si>
  <si>
    <t>失</t>
  </si>
  <si>
    <t>得点率</t>
  </si>
  <si>
    <t>失点率</t>
  </si>
  <si>
    <t>得点…1試合中に相手が詰んだ回数。1試合中の1勝。W</t>
  </si>
  <si>
    <t>失点…1試合中に自分が詰んだ回数。1試合中の1敗。L</t>
  </si>
  <si>
    <t>±</t>
  </si>
  <si>
    <t>±</t>
  </si>
  <si>
    <t>G</t>
  </si>
  <si>
    <t>苺</t>
  </si>
  <si>
    <t>通算</t>
  </si>
  <si>
    <t>分W</t>
  </si>
  <si>
    <t>L/勝…勝った試合で平均何失点するか。低いほうが良い</t>
  </si>
  <si>
    <t>W/敗…負けた試合で平均何得点するか。高いほうが良い</t>
  </si>
  <si>
    <t>引き分け…接続切れ、ラグ発生などによる引き分け</t>
  </si>
  <si>
    <t>-</t>
  </si>
  <si>
    <t>ｹﾞｰﾑ差</t>
  </si>
  <si>
    <t>★</t>
  </si>
  <si>
    <t>完封</t>
  </si>
  <si>
    <t>勝</t>
  </si>
  <si>
    <t>勝L</t>
  </si>
  <si>
    <t>分L</t>
  </si>
  <si>
    <t>ホーム成績</t>
  </si>
  <si>
    <t>vs</t>
  </si>
  <si>
    <t>接勝</t>
  </si>
  <si>
    <t>L</t>
  </si>
  <si>
    <t>W</t>
  </si>
  <si>
    <t>W</t>
  </si>
  <si>
    <t>L</t>
  </si>
  <si>
    <t>◯</t>
  </si>
  <si>
    <t>●</t>
  </si>
  <si>
    <t>△</t>
  </si>
  <si>
    <t>●</t>
  </si>
  <si>
    <t>◯</t>
  </si>
  <si>
    <t>L</t>
  </si>
  <si>
    <t>W</t>
  </si>
  <si>
    <t>完封率</t>
  </si>
  <si>
    <t>接戦時</t>
  </si>
  <si>
    <t>失点率…ゲーム数あたりの失点数。引き分け時の数字は含まない</t>
  </si>
  <si>
    <t>得点率…ゲーム数あたりの得点数。引き分け時の数字は含まない</t>
  </si>
  <si>
    <t>②負けた方のW欄に負けた方の得点を記録する</t>
  </si>
  <si>
    <t>　　　　　　（得点÷ゲーム数）×3。最低値0.00、最高値3.00</t>
  </si>
  <si>
    <t>　　　　　　（失点÷ゲーム数）×3。最低値0.00、最高値3.00</t>
  </si>
  <si>
    <t>　　　　　最低値0.00、最高値2.00</t>
  </si>
  <si>
    <t>※完封率の計算の試合数に引き分け試合分は含まない。</t>
  </si>
  <si>
    <t>Mx</t>
  </si>
  <si>
    <t>Mx</t>
  </si>
  <si>
    <t>Mx</t>
  </si>
  <si>
    <t>試</t>
  </si>
  <si>
    <t>●</t>
  </si>
  <si>
    <t>◯</t>
  </si>
  <si>
    <t>●</t>
  </si>
  <si>
    <t>◯</t>
  </si>
  <si>
    <t>◯</t>
  </si>
  <si>
    <t>●</t>
  </si>
  <si>
    <t>△</t>
  </si>
  <si>
    <t>◯</t>
  </si>
  <si>
    <t>●</t>
  </si>
  <si>
    <t>●</t>
  </si>
  <si>
    <t>◯</t>
  </si>
  <si>
    <t>◯</t>
  </si>
  <si>
    <t>●</t>
  </si>
  <si>
    <t>◯</t>
  </si>
  <si>
    <t>●</t>
  </si>
  <si>
    <t>●</t>
  </si>
  <si>
    <t>◯</t>
  </si>
  <si>
    <t>●</t>
  </si>
  <si>
    <t>◯</t>
  </si>
  <si>
    <t>◯</t>
  </si>
  <si>
    <t>◯</t>
  </si>
  <si>
    <t>●</t>
  </si>
  <si>
    <t>△</t>
  </si>
  <si>
    <t>●</t>
  </si>
  <si>
    <t>◯</t>
  </si>
  <si>
    <t>●</t>
  </si>
  <si>
    <t>◯</t>
  </si>
  <si>
    <t>◯</t>
  </si>
  <si>
    <t>●</t>
  </si>
  <si>
    <t>●</t>
  </si>
  <si>
    <t>★</t>
  </si>
  <si>
    <t>-</t>
  </si>
  <si>
    <t>Mx連勝</t>
  </si>
  <si>
    <t>　 引き分けなら両方に「△」、W列にも「△」</t>
  </si>
  <si>
    <t>Mx連勝…最大連勝</t>
  </si>
  <si>
    <t>Mx連敗</t>
  </si>
  <si>
    <t>△</t>
  </si>
  <si>
    <t>△</t>
  </si>
  <si>
    <t>松</t>
  </si>
  <si>
    <t>対松</t>
  </si>
  <si>
    <t>ホーム成績</t>
  </si>
  <si>
    <t>Home</t>
  </si>
  <si>
    <t>10/08</t>
  </si>
  <si>
    <t>10/09</t>
  </si>
  <si>
    <t>10/10</t>
  </si>
  <si>
    <t>10/11</t>
  </si>
  <si>
    <t>10/12</t>
  </si>
  <si>
    <t>11/07</t>
  </si>
  <si>
    <t>12/05</t>
  </si>
  <si>
    <t>Hc</t>
  </si>
  <si>
    <t>Fs</t>
  </si>
  <si>
    <t>H</t>
  </si>
  <si>
    <t>Hc勝</t>
  </si>
  <si>
    <t>Hc勝</t>
  </si>
  <si>
    <t>　　　　　　　　　　接戦時の成績欄に負けも表示</t>
  </si>
  <si>
    <t>　　　　　　　　　　連敗欄撤廃</t>
  </si>
  <si>
    <t>　　　　　　　　　　ホーム成績の項目並び替え</t>
  </si>
  <si>
    <r>
      <t>M</t>
    </r>
    <r>
      <rPr>
        <sz val="11"/>
        <rFont val="ＭＳ Ｐゴシック"/>
        <family val="0"/>
      </rPr>
      <t>x</t>
    </r>
  </si>
  <si>
    <t>　　　　　　　　　　ホーム・接戦時の連勝数・連敗数に対応</t>
  </si>
  <si>
    <t>Mx</t>
  </si>
  <si>
    <t>HH勝</t>
  </si>
  <si>
    <t>HH分</t>
  </si>
  <si>
    <t>Mx</t>
  </si>
  <si>
    <t>★</t>
  </si>
  <si>
    <t>-</t>
  </si>
  <si>
    <t>-</t>
  </si>
  <si>
    <t>ホーム成績</t>
  </si>
  <si>
    <t>Mx</t>
  </si>
  <si>
    <t>-</t>
  </si>
  <si>
    <t>ホーム成績</t>
  </si>
  <si>
    <t>Home</t>
  </si>
  <si>
    <t>Mx</t>
  </si>
  <si>
    <t>Home</t>
  </si>
  <si>
    <t>Mx</t>
  </si>
  <si>
    <t>※2010/12/11　ハンデに対応</t>
  </si>
  <si>
    <t>　　　　　　　　　　同数ハンデ戦の本格的対応を検討中</t>
  </si>
  <si>
    <t>①AE列とAI列に、勝った方は「◯」、負けた方には「●」をつける</t>
  </si>
  <si>
    <t>　（ホームに「◯」をつけると自動的にビジターに「●」が記録される</t>
  </si>
  <si>
    <t>　（「◯」をつけた方には自動的に3が記録される）</t>
  </si>
  <si>
    <t>③主催側のHome欄（R列またはAV列）に「★」をつける</t>
  </si>
  <si>
    <t>12/12</t>
  </si>
  <si>
    <t>◯</t>
  </si>
  <si>
    <t>12/25</t>
  </si>
  <si>
    <t>W/G</t>
  </si>
  <si>
    <t>L/G</t>
  </si>
  <si>
    <t>12/26</t>
  </si>
  <si>
    <t>2010</t>
  </si>
  <si>
    <t>11/01</t>
  </si>
  <si>
    <t>-</t>
  </si>
  <si>
    <t>-</t>
  </si>
  <si>
    <t>2011</t>
  </si>
  <si>
    <t>T</t>
  </si>
  <si>
    <t>Tt</t>
  </si>
  <si>
    <t>接戦時</t>
  </si>
  <si>
    <t>±</t>
  </si>
  <si>
    <t>W/G</t>
  </si>
  <si>
    <t>L/G</t>
  </si>
  <si>
    <t>-</t>
  </si>
  <si>
    <t>接戦時</t>
  </si>
  <si>
    <t>-</t>
  </si>
  <si>
    <t>接戦時</t>
  </si>
  <si>
    <t>　 引き分けなら両方に「△」、W列にも「△」</t>
  </si>
  <si>
    <t>　（「◯」をつけた方には自動的に3が記録される）</t>
  </si>
  <si>
    <t>接戦時</t>
  </si>
  <si>
    <t>通算成績…ホーム・ビジター両方の成績</t>
  </si>
  <si>
    <t>試合</t>
  </si>
  <si>
    <t>勝</t>
  </si>
  <si>
    <t>敗</t>
  </si>
  <si>
    <t>分</t>
  </si>
  <si>
    <t>勝率</t>
  </si>
  <si>
    <t>±</t>
  </si>
  <si>
    <t>ｹﾞｰﾑ差</t>
  </si>
  <si>
    <t>G</t>
  </si>
  <si>
    <t>得</t>
  </si>
  <si>
    <t>失</t>
  </si>
  <si>
    <t>W/G</t>
  </si>
  <si>
    <t>L/G</t>
  </si>
  <si>
    <t>得点率</t>
  </si>
  <si>
    <t>失点率</t>
  </si>
  <si>
    <t>L/勝</t>
  </si>
  <si>
    <t>W/敗</t>
  </si>
  <si>
    <t>完封</t>
  </si>
  <si>
    <t>完封率</t>
  </si>
  <si>
    <t>Mx連勝</t>
  </si>
  <si>
    <t>Mx連敗</t>
  </si>
  <si>
    <t>勝…3ゲーム先取して勝った試合数</t>
  </si>
  <si>
    <t>今</t>
  </si>
  <si>
    <t>負…3ゲーム先取されて負けた試合数</t>
  </si>
  <si>
    <t>照</t>
  </si>
  <si>
    <t>引き分け…接続切れ、ラグ発生などによる引き分け</t>
  </si>
  <si>
    <t>松</t>
  </si>
  <si>
    <t>得点…1試合中に相手が詰んだ回数。1試合中の1勝。W</t>
  </si>
  <si>
    <t>失点…1試合中に自分が詰んだ回数。1試合中の1敗。L</t>
  </si>
  <si>
    <t>得点率…ゲーム数あたりの得点数。引き分け時の数字は含まない</t>
  </si>
  <si>
    <t>ホーム成績</t>
  </si>
  <si>
    <t>　　　　　　（得点÷ゲーム数）×3。最低値0.00、最高値3.00</t>
  </si>
  <si>
    <t>失点率…ゲーム数あたりの失点数。引き分け時の数字は含まない</t>
  </si>
  <si>
    <t>　　　　　　（失点÷ゲーム数）×3。最低値0.00、最高値3.00</t>
  </si>
  <si>
    <t>L/勝…勝った試合で平均何失点するか。低いほうが良い</t>
  </si>
  <si>
    <t>　　　　　最低値0.00、最高値2.00</t>
  </si>
  <si>
    <t>W/敗…負けた試合で平均何得点するか。高いほうが良い</t>
  </si>
  <si>
    <t>ビジター成績</t>
  </si>
  <si>
    <t>Mx連勝…最大連勝</t>
  </si>
  <si>
    <t>※完封率の計算の試合数に引き分け試合分は含まない。</t>
  </si>
  <si>
    <t>※画面左側（1P）がホーム、右側（2P)がビジター</t>
  </si>
  <si>
    <t>対今</t>
  </si>
  <si>
    <t>対戦表の記入法</t>
  </si>
  <si>
    <t>①AE列とAI列に、勝った方は「◯」、負けた方には「●」をつける</t>
  </si>
  <si>
    <t>　 引き分けなら両方に「△」、W列にも「△」</t>
  </si>
  <si>
    <t>②負けた方のW欄に負けた方の得点を記録する</t>
  </si>
  <si>
    <t>対照</t>
  </si>
  <si>
    <t>　（「◯」をつけた方には自動的に3が記録される）</t>
  </si>
  <si>
    <t>　（ホームに「◯」をつけると自動的にビジターに「●」が記録される</t>
  </si>
  <si>
    <t>③主催側のHome欄（R列またはAV列）に「★」をつける</t>
  </si>
  <si>
    <t>④記録が自動的に成績表に反映される</t>
  </si>
  <si>
    <t>対松</t>
  </si>
  <si>
    <t>※2010/12/11　ハンデに対応</t>
  </si>
  <si>
    <t>　　　　　　　　　　接戦時の成績欄に負けも表示</t>
  </si>
  <si>
    <t>　　　　　　　　　　連敗欄撤廃</t>
  </si>
  <si>
    <t>　　　　　　　　　　ホーム成績の項目並び替え</t>
  </si>
  <si>
    <t>　　　　　　　　　　ホーム・接戦時の連勝数・連敗数に対応</t>
  </si>
  <si>
    <t>　　　　　　　　　　同数ハンデ戦の本格的対応を検討中</t>
  </si>
  <si>
    <t>2010年度成績</t>
  </si>
  <si>
    <t>ﾃﾄﾘｽ</t>
  </si>
  <si>
    <t>Mx</t>
  </si>
  <si>
    <t>±</t>
  </si>
  <si>
    <t>G</t>
  </si>
  <si>
    <t>-</t>
  </si>
  <si>
    <t>2011年度成績</t>
  </si>
  <si>
    <t>01/09</t>
  </si>
  <si>
    <t>01/09</t>
  </si>
  <si>
    <t>01/09</t>
  </si>
  <si>
    <t>01/16</t>
  </si>
  <si>
    <t>01/16</t>
  </si>
  <si>
    <t>01/23</t>
  </si>
  <si>
    <t>01/23</t>
  </si>
  <si>
    <t>01/30</t>
  </si>
  <si>
    <t>△</t>
  </si>
  <si>
    <t>2011</t>
  </si>
  <si>
    <t>2010</t>
  </si>
  <si>
    <t>01/16</t>
  </si>
  <si>
    <t>02/20</t>
  </si>
  <si>
    <t>03/20</t>
  </si>
  <si>
    <t>03/20</t>
  </si>
  <si>
    <t>03/27</t>
  </si>
  <si>
    <t>04/03</t>
  </si>
  <si>
    <t>11/01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</si>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</sst>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"/>
    <numFmt numFmtId="178" formatCode=".0000"/>
    <numFmt numFmtId="179" formatCode=".00000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.00"/>
    <numFmt numFmtId="186" formatCode=".0"/>
    <numFmt numFmtId="187" formatCode=";;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_);[Red]\(0\)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0"/>
    </font>
    <font>
      <b/>
      <sz val="11"/>
      <color indexed="53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10"/>
      <color indexed="4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18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0" fontId="0" fillId="8" borderId="0" xfId="0" applyFill="1" applyAlignment="1">
      <alignment horizontal="center"/>
    </xf>
    <xf numFmtId="0" fontId="5" fillId="10" borderId="0" xfId="0" applyFont="1" applyFill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6" fillId="8" borderId="0" xfId="0" applyFont="1" applyFill="1" applyAlignment="1">
      <alignment horizontal="right"/>
    </xf>
    <xf numFmtId="0" fontId="15" fillId="8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5" fillId="11" borderId="0" xfId="0" applyFont="1" applyFill="1" applyAlignment="1">
      <alignment horizontal="center"/>
    </xf>
    <xf numFmtId="1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188" fontId="0" fillId="0" borderId="1" xfId="15" applyNumberFormat="1" applyBorder="1" applyAlignment="1">
      <alignment/>
    </xf>
    <xf numFmtId="0" fontId="0" fillId="0" borderId="1" xfId="15" applyNumberForma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12" borderId="0" xfId="0" applyFill="1" applyAlignment="1">
      <alignment/>
    </xf>
    <xf numFmtId="0" fontId="8" fillId="1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2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1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Border="1" applyAlignment="1">
      <alignment/>
    </xf>
    <xf numFmtId="0" fontId="16" fillId="8" borderId="1" xfId="0" applyFont="1" applyFill="1" applyBorder="1" applyAlignment="1">
      <alignment/>
    </xf>
    <xf numFmtId="0" fontId="13" fillId="2" borderId="0" xfId="0" applyFont="1" applyFill="1" applyAlignment="1">
      <alignment/>
    </xf>
    <xf numFmtId="0" fontId="23" fillId="8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0" fillId="2" borderId="0" xfId="0" applyFill="1" applyAlignment="1">
      <alignment/>
    </xf>
    <xf numFmtId="0" fontId="12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13" borderId="0" xfId="0" applyFont="1" applyFill="1" applyAlignment="1">
      <alignment horizontal="center"/>
    </xf>
    <xf numFmtId="0" fontId="21" fillId="13" borderId="0" xfId="0" applyFont="1" applyFill="1" applyAlignment="1">
      <alignment/>
    </xf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2" fillId="13" borderId="0" xfId="0" applyFont="1" applyFill="1" applyAlignment="1">
      <alignment/>
    </xf>
    <xf numFmtId="0" fontId="26" fillId="13" borderId="0" xfId="0" applyFont="1" applyFill="1" applyAlignment="1">
      <alignment horizontal="center"/>
    </xf>
    <xf numFmtId="0" fontId="25" fillId="13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21" fillId="14" borderId="1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6" fillId="15" borderId="1" xfId="0" applyFont="1" applyFill="1" applyBorder="1" applyAlignment="1">
      <alignment/>
    </xf>
    <xf numFmtId="49" fontId="14" fillId="12" borderId="0" xfId="0" applyNumberFormat="1" applyFont="1" applyFill="1" applyAlignment="1">
      <alignment horizontal="center"/>
    </xf>
    <xf numFmtId="188" fontId="0" fillId="0" borderId="1" xfId="15" applyNumberFormat="1" applyBorder="1" applyAlignment="1">
      <alignment/>
    </xf>
    <xf numFmtId="0" fontId="0" fillId="0" borderId="1" xfId="15" applyNumberForma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16" borderId="1" xfId="0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1" fillId="17" borderId="1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8" borderId="1" xfId="0" applyFont="1" applyFill="1" applyBorder="1" applyAlignment="1">
      <alignment horizontal="left"/>
    </xf>
    <xf numFmtId="0" fontId="0" fillId="18" borderId="1" xfId="0" applyFill="1" applyBorder="1" applyAlignment="1">
      <alignment/>
    </xf>
    <xf numFmtId="0" fontId="2" fillId="10" borderId="1" xfId="0" applyFont="1" applyFill="1" applyBorder="1" applyAlignment="1">
      <alignment horizontal="left"/>
    </xf>
    <xf numFmtId="0" fontId="0" fillId="10" borderId="1" xfId="0" applyFill="1" applyBorder="1" applyAlignment="1">
      <alignment/>
    </xf>
    <xf numFmtId="0" fontId="2" fillId="16" borderId="1" xfId="0" applyFont="1" applyFill="1" applyBorder="1" applyAlignment="1">
      <alignment horizontal="left"/>
    </xf>
    <xf numFmtId="0" fontId="0" fillId="16" borderId="1" xfId="0" applyFill="1" applyBorder="1" applyAlignment="1">
      <alignment/>
    </xf>
    <xf numFmtId="0" fontId="2" fillId="8" borderId="1" xfId="0" applyFont="1" applyFill="1" applyBorder="1" applyAlignment="1">
      <alignment horizontal="left"/>
    </xf>
    <xf numFmtId="0" fontId="0" fillId="8" borderId="1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17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3" sqref="C3"/>
    </sheetView>
  </sheetViews>
  <sheetFormatPr defaultColWidth="9.00390625" defaultRowHeight="13.5"/>
  <cols>
    <col min="1" max="1" width="2.875" style="0" customWidth="1"/>
    <col min="2" max="2" width="4.125" style="0" customWidth="1"/>
    <col min="3" max="5" width="3.625" style="0" customWidth="1"/>
    <col min="6" max="6" width="5.00390625" style="0" customWidth="1"/>
    <col min="7" max="7" width="3.625" style="39" customWidth="1"/>
    <col min="8" max="8" width="5.125" style="39" customWidth="1"/>
    <col min="9" max="9" width="3.625" style="39" customWidth="1"/>
    <col min="10" max="12" width="3.625" style="0" customWidth="1"/>
    <col min="13" max="14" width="5.00390625" style="0" customWidth="1"/>
    <col min="15" max="16" width="5.625" style="0" customWidth="1"/>
    <col min="17" max="19" width="4.625" style="0" customWidth="1"/>
    <col min="20" max="20" width="6.125" style="0" customWidth="1"/>
    <col min="21" max="21" width="3.625" style="0" customWidth="1"/>
    <col min="22" max="23" width="5.125" style="39" customWidth="1"/>
    <col min="24" max="26" width="4.125" style="0" customWidth="1"/>
    <col min="27" max="27" width="5.00390625" style="0" customWidth="1"/>
    <col min="28" max="29" width="5.125" style="39" customWidth="1"/>
    <col min="30" max="30" width="1.625" style="0" customWidth="1"/>
    <col min="31" max="31" width="5.25390625" style="0" customWidth="1"/>
    <col min="32" max="95" width="5.125" style="0" customWidth="1"/>
  </cols>
  <sheetData>
    <row r="1" spans="1:31" ht="13.5">
      <c r="A1" s="138" t="s">
        <v>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40" t="s">
        <v>75</v>
      </c>
      <c r="Y1" s="140"/>
      <c r="Z1" s="140"/>
      <c r="AA1" s="140"/>
      <c r="AB1" s="141"/>
      <c r="AC1" s="141"/>
      <c r="AE1" s="83" t="s">
        <v>20</v>
      </c>
    </row>
    <row r="2" spans="1:31" ht="13.5" customHeight="1">
      <c r="A2" s="2"/>
      <c r="B2" s="9" t="s">
        <v>4</v>
      </c>
      <c r="C2" s="9" t="s">
        <v>2</v>
      </c>
      <c r="D2" s="9" t="s">
        <v>3</v>
      </c>
      <c r="E2" s="9" t="s">
        <v>6</v>
      </c>
      <c r="F2" s="9" t="s">
        <v>5</v>
      </c>
      <c r="G2" s="37" t="s">
        <v>44</v>
      </c>
      <c r="H2" s="40" t="s">
        <v>54</v>
      </c>
      <c r="I2" s="37" t="s">
        <v>46</v>
      </c>
      <c r="J2" s="9" t="s">
        <v>38</v>
      </c>
      <c r="K2" s="9" t="s">
        <v>39</v>
      </c>
      <c r="L2" s="9" t="s">
        <v>45</v>
      </c>
      <c r="M2" s="9" t="s">
        <v>170</v>
      </c>
      <c r="N2" s="9" t="s">
        <v>171</v>
      </c>
      <c r="O2" s="40" t="s">
        <v>40</v>
      </c>
      <c r="P2" s="40" t="s">
        <v>41</v>
      </c>
      <c r="Q2" s="9" t="s">
        <v>7</v>
      </c>
      <c r="R2" s="9" t="s">
        <v>8</v>
      </c>
      <c r="S2" s="9" t="s">
        <v>56</v>
      </c>
      <c r="T2" s="65" t="s">
        <v>74</v>
      </c>
      <c r="U2" s="40" t="s">
        <v>250</v>
      </c>
      <c r="V2" s="125" t="s">
        <v>119</v>
      </c>
      <c r="W2" s="125" t="s">
        <v>122</v>
      </c>
      <c r="X2" s="65" t="s">
        <v>4</v>
      </c>
      <c r="Y2" s="65" t="s">
        <v>2</v>
      </c>
      <c r="Z2" s="65" t="s">
        <v>3</v>
      </c>
      <c r="AA2" s="9" t="s">
        <v>5</v>
      </c>
      <c r="AB2" s="125" t="s">
        <v>119</v>
      </c>
      <c r="AC2" s="125" t="s">
        <v>122</v>
      </c>
      <c r="AE2" s="74" t="s">
        <v>18</v>
      </c>
    </row>
    <row r="3" spans="1:31" ht="13.5">
      <c r="A3" s="85" t="s">
        <v>0</v>
      </c>
      <c r="B3" s="2">
        <f>SUM(C3:E3)</f>
        <v>229</v>
      </c>
      <c r="C3" s="2">
        <f>'今vs照'!AG3+'今vs松'!AG3</f>
        <v>127</v>
      </c>
      <c r="D3" s="2">
        <f>'今vs照'!AK3+'今vs松'!AK3</f>
        <v>86</v>
      </c>
      <c r="E3" s="2">
        <f>'今vs照'!AI3+'今vs松'!AI3</f>
        <v>16</v>
      </c>
      <c r="F3" s="3">
        <f>C3/(C3+D3)</f>
        <v>0.596244131455399</v>
      </c>
      <c r="G3" s="38">
        <f>C3-D3</f>
        <v>41</v>
      </c>
      <c r="H3" s="47" t="s">
        <v>53</v>
      </c>
      <c r="I3" s="38">
        <f>J3+K3</f>
        <v>903</v>
      </c>
      <c r="J3" s="2">
        <f>'今vs照'!AH3+'今vs松'!AH3</f>
        <v>503</v>
      </c>
      <c r="K3" s="2">
        <f>'今vs照'!AJ3+'今vs松'!AJ3</f>
        <v>400</v>
      </c>
      <c r="L3" s="2">
        <f>J3-K3</f>
        <v>103</v>
      </c>
      <c r="M3" s="3">
        <f>J3/I3</f>
        <v>0.5570321151716501</v>
      </c>
      <c r="N3" s="3">
        <f>K3/I3</f>
        <v>0.4429678848283499</v>
      </c>
      <c r="O3" s="8">
        <f>((J3-'今vs照'!Z3-'今vs松'!Z3)/(I3-'今vs照'!Z3-'今vs照'!AR3-'今vs松'!Z3-'今vs松'!AR3))*3</f>
        <v>1.6571753986332571</v>
      </c>
      <c r="P3" s="8">
        <f>((K3-'今vs照'!AR3-'今vs松'!AR3)/(I3-'今vs照'!AR3-'今vs照'!Z3-'今vs松'!AR3-'今vs松'!Z3))*3</f>
        <v>1.3428246013667426</v>
      </c>
      <c r="Q3" s="8">
        <f>('今vs照'!AQ3+'今vs松'!BG3)/C3</f>
        <v>1</v>
      </c>
      <c r="R3" s="8">
        <f>('今vs照'!AA3+'今vs松'!AA3)/D3</f>
        <v>1.2093023255813953</v>
      </c>
      <c r="S3" s="66">
        <f>'今vs照'!Y3+'今vs松'!Y3</f>
        <v>39</v>
      </c>
      <c r="T3" s="67">
        <f>S3/(B3-E3)</f>
        <v>0.18309859154929578</v>
      </c>
      <c r="U3" s="66">
        <f>'今vs照'!AD3+'今vs松'!AD3</f>
        <v>3</v>
      </c>
      <c r="V3" s="68">
        <f>IF('今vs照'!AB3&gt;'今vs松'!AB3,'今vs照'!AB3,'今vs松'!AB3)</f>
        <v>8</v>
      </c>
      <c r="W3" s="68">
        <f>IF('今vs照'!AP3&gt;'今vs松'!AP3,'今vs照'!AP3,'今vs松'!AP3)</f>
        <v>7</v>
      </c>
      <c r="X3" s="68">
        <f>'今vs照'!X3+'今vs照'!AT3+'今vs松'!X3+'今vs松'!AT3</f>
        <v>79</v>
      </c>
      <c r="Y3" s="68">
        <f>'今vs照'!X3+'今vs松'!X3</f>
        <v>40</v>
      </c>
      <c r="Z3" s="68">
        <f>X3-Y3</f>
        <v>39</v>
      </c>
      <c r="AA3" s="3">
        <f>Y3/X3</f>
        <v>0.5063291139240507</v>
      </c>
      <c r="AB3" s="68">
        <f>IF('今vs照'!W3&gt;'今vs松'!W3,'今vs照'!W3,'今vs松'!W3)</f>
        <v>5</v>
      </c>
      <c r="AC3" s="68">
        <f>IF('今vs照'!AU3&gt;'今vs松'!AU3,'今vs照'!AU3,'今vs松'!AU3)</f>
        <v>4</v>
      </c>
      <c r="AE3" s="83" t="s">
        <v>19</v>
      </c>
    </row>
    <row r="4" spans="1:31" ht="13.5">
      <c r="A4" s="128" t="s">
        <v>1</v>
      </c>
      <c r="B4" s="2">
        <f>SUM(C4:E4)</f>
        <v>238</v>
      </c>
      <c r="C4" s="2">
        <f>'今vs照'!AK3+'照vs松'!AG3</f>
        <v>101</v>
      </c>
      <c r="D4" s="2">
        <f>'今vs照'!AG3+'照vs松'!AK3</f>
        <v>121</v>
      </c>
      <c r="E4" s="2">
        <f>'今vs照'!AI3+'照vs松'!AI3</f>
        <v>16</v>
      </c>
      <c r="F4" s="3">
        <f>C4/(C4+D4)</f>
        <v>0.45495495495495497</v>
      </c>
      <c r="G4" s="38">
        <f>C4-D4</f>
        <v>-20</v>
      </c>
      <c r="H4" s="46">
        <f>((C3-C4)+(D4-D3))/2</f>
        <v>30.5</v>
      </c>
      <c r="I4" s="38">
        <f>J4+K4</f>
        <v>937</v>
      </c>
      <c r="J4" s="2">
        <f>'今vs照'!AJ3+'照vs松'!AH3</f>
        <v>446</v>
      </c>
      <c r="K4" s="2">
        <f>'今vs照'!AH3+'照vs松'!AJ3</f>
        <v>491</v>
      </c>
      <c r="L4" s="2">
        <f>J4-K4</f>
        <v>-45</v>
      </c>
      <c r="M4" s="3">
        <f>J4/I4</f>
        <v>0.4759871931696905</v>
      </c>
      <c r="N4" s="3">
        <f>K4/I4</f>
        <v>0.5240128068303095</v>
      </c>
      <c r="O4" s="8">
        <f>((J4-'今vs照'!AR3-'照vs松'!Z3)/(I4-'今vs照'!AR3-'今vs照'!Z3-'照vs松'!Z3-'照vs松'!AR3))*3</f>
        <v>1.43921139101862</v>
      </c>
      <c r="P4" s="8">
        <f>((K4-'今vs照'!Z3-'照vs松'!AR3)/(I4-'今vs照'!Z3-'今vs照'!AR3-'照vs松'!AR3-'照vs松'!Z3))*3</f>
        <v>1.56078860898138</v>
      </c>
      <c r="Q4" s="8">
        <f>('今vs照'!AA3+'照vs松'!AQ3)/C4</f>
        <v>1.108910891089109</v>
      </c>
      <c r="R4" s="8">
        <f>('今vs照'!AQ3+'照vs松'!AA3)/D4</f>
        <v>1.0578512396694215</v>
      </c>
      <c r="S4" s="66">
        <f>'今vs照'!AS3+'照vs松'!Y3</f>
        <v>30</v>
      </c>
      <c r="T4" s="67">
        <f>S4/(B4-E4)</f>
        <v>0.13513513513513514</v>
      </c>
      <c r="U4" s="66">
        <f>'今vs照'!AN3+'照vs松'!AD3</f>
        <v>1</v>
      </c>
      <c r="V4" s="66">
        <f>IF('今vs照'!AP3&gt;'照vs松'!AP3,'今vs照'!AP3,'照vs松'!AP3)</f>
        <v>7</v>
      </c>
      <c r="W4" s="68">
        <f>IF('今vs照'!AB3&gt;'照vs松'!AP3,'今vs照'!AB3,'照vs松'!AP3)</f>
        <v>8</v>
      </c>
      <c r="X4" s="68">
        <f>'今vs照'!AT3+'今vs照'!X3+'照vs松'!X3+'照vs松'!AT3</f>
        <v>81</v>
      </c>
      <c r="Y4" s="68">
        <f>'今vs照'!AT3+'今vs松'!AT3</f>
        <v>39</v>
      </c>
      <c r="Z4" s="68">
        <f>X4-Y4</f>
        <v>42</v>
      </c>
      <c r="AA4" s="3">
        <f>Y4/X4</f>
        <v>0.48148148148148145</v>
      </c>
      <c r="AB4" s="66">
        <f>IF('今vs照'!AU3&gt;'照vs松'!W3,'今vs照'!AU3,'照vs松'!W3)</f>
        <v>4</v>
      </c>
      <c r="AC4" s="68">
        <f>IF('今vs照'!W3&gt;'照vs松'!AU3,'今vs照'!W3,'照vs松'!AU3)</f>
        <v>5</v>
      </c>
      <c r="AE4" s="83" t="s">
        <v>52</v>
      </c>
    </row>
    <row r="5" spans="1:31" ht="13.5">
      <c r="A5" s="116" t="s">
        <v>125</v>
      </c>
      <c r="B5" s="2">
        <f>SUM(C5:E5)</f>
        <v>25</v>
      </c>
      <c r="C5" s="2">
        <f>'今vs松'!AK3+'照vs松'!AK3</f>
        <v>1</v>
      </c>
      <c r="D5" s="2">
        <f>'今vs松'!AG3+'照vs松'!AG3</f>
        <v>22</v>
      </c>
      <c r="E5" s="2">
        <f>'今vs松'!AI3+'照vs松'!AI3</f>
        <v>2</v>
      </c>
      <c r="F5" s="3">
        <f>C5/(C5+D5)</f>
        <v>0.043478260869565216</v>
      </c>
      <c r="G5" s="38">
        <f>C5-D5</f>
        <v>-21</v>
      </c>
      <c r="H5" s="46">
        <f>((C4-C5)+(D5-D4))/2</f>
        <v>0.5</v>
      </c>
      <c r="I5" s="38">
        <f>J5+K5</f>
        <v>82</v>
      </c>
      <c r="J5" s="2">
        <f>'今vs松'!AJ3+'照vs松'!AJ3</f>
        <v>12</v>
      </c>
      <c r="K5" s="2">
        <f>'今vs松'!AH3+'照vs松'!AH3</f>
        <v>70</v>
      </c>
      <c r="L5" s="2">
        <f>J5-K5</f>
        <v>-58</v>
      </c>
      <c r="M5" s="3">
        <f>J5/I5</f>
        <v>0.14634146341463414</v>
      </c>
      <c r="N5" s="3">
        <f>K5/I5</f>
        <v>0.8536585365853658</v>
      </c>
      <c r="O5" s="8">
        <f>((J5-'今vs松'!AR3-'照vs松'!AR3)/(I5-'今vs松'!AR3-'今vs松'!Z3-'照vs松'!AR3-'照vs松'!Z3))*3</f>
        <v>0.45569620253164556</v>
      </c>
      <c r="P5" s="8">
        <f>((K5-'今vs松'!Z3-'照vs松'!Z3)/(I5-'今vs松'!Z3-'今vs松'!AR3-'照vs松'!Z3-'照vs松'!AR3))*3</f>
        <v>2.5443037974683542</v>
      </c>
      <c r="Q5" s="8">
        <f>('今vs松'!AA3+'照vs松'!AA3)/C5</f>
        <v>1</v>
      </c>
      <c r="R5" s="8">
        <f>('今vs松'!AQ13+'照vs松'!AQ13)/D5</f>
        <v>0.045454545454545456</v>
      </c>
      <c r="S5" s="66">
        <f>'今vs松'!AS3+'照vs松'!AS3</f>
        <v>0</v>
      </c>
      <c r="T5" s="67">
        <f>S5/(B5-E5)</f>
        <v>0</v>
      </c>
      <c r="U5" s="66">
        <f>'今vs松'!AN3+'照vs松'!AN3</f>
        <v>0</v>
      </c>
      <c r="V5" s="68">
        <f>IF('今vs松'!AP3&gt;'照vs松'!AP3,'今vs松'!AP3,'照vs松'!AP3)</f>
        <v>1</v>
      </c>
      <c r="W5" s="68">
        <f>IF('今vs松'!AB3&gt;'照vs松'!AB3,'今vs松'!AB3,'照vs松'!AB3)</f>
        <v>8</v>
      </c>
      <c r="X5" s="68">
        <f>'今vs松'!AT3+'今vs松'!X3+'照vs松'!AT3+'照vs松'!X3</f>
        <v>2</v>
      </c>
      <c r="Y5" s="68">
        <f>'今vs松'!AT3+'照vs松'!AT3</f>
        <v>0</v>
      </c>
      <c r="Z5" s="68">
        <f>X5-Y5</f>
        <v>2</v>
      </c>
      <c r="AA5" s="3">
        <f>Y5/X5</f>
        <v>0</v>
      </c>
      <c r="AB5" s="68">
        <f>IF('今vs松'!AU3&gt;'照vs松'!AU3,'今vs松'!AU3,'照vs松'!AU3)</f>
        <v>0</v>
      </c>
      <c r="AC5" s="68">
        <f>IF('今vs松'!W3&gt;'照vs松'!W3,'今vs松'!W3,'照vs松'!W3)</f>
        <v>2</v>
      </c>
      <c r="AE5" s="84" t="s">
        <v>42</v>
      </c>
    </row>
    <row r="6" spans="19:31" ht="13.5">
      <c r="S6" s="63"/>
      <c r="T6" s="64"/>
      <c r="U6" s="64"/>
      <c r="X6" s="64"/>
      <c r="Y6" s="64"/>
      <c r="Z6" s="64"/>
      <c r="AA6" s="64"/>
      <c r="AE6" s="83" t="s">
        <v>43</v>
      </c>
    </row>
    <row r="7" spans="19:31" ht="13.5">
      <c r="S7" s="63"/>
      <c r="T7" s="64"/>
      <c r="U7" s="64"/>
      <c r="X7" s="64"/>
      <c r="Y7" s="64"/>
      <c r="Z7" s="64"/>
      <c r="AA7" s="64"/>
      <c r="AE7" s="83" t="s">
        <v>77</v>
      </c>
    </row>
    <row r="8" spans="1:31" ht="13.5">
      <c r="A8" s="139" t="s">
        <v>13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2" t="s">
        <v>75</v>
      </c>
      <c r="Y8" s="142"/>
      <c r="Z8" s="142"/>
      <c r="AA8" s="142"/>
      <c r="AB8" s="143"/>
      <c r="AC8" s="143"/>
      <c r="AE8" s="83" t="s">
        <v>79</v>
      </c>
    </row>
    <row r="9" spans="1:31" ht="13.5">
      <c r="A9" s="2"/>
      <c r="B9" s="9" t="s">
        <v>4</v>
      </c>
      <c r="C9" s="9" t="s">
        <v>2</v>
      </c>
      <c r="D9" s="9" t="s">
        <v>3</v>
      </c>
      <c r="E9" s="9" t="s">
        <v>6</v>
      </c>
      <c r="F9" s="9" t="s">
        <v>5</v>
      </c>
      <c r="G9" s="37" t="s">
        <v>44</v>
      </c>
      <c r="H9" s="47" t="s">
        <v>53</v>
      </c>
      <c r="I9" s="37" t="s">
        <v>46</v>
      </c>
      <c r="J9" s="9" t="s">
        <v>38</v>
      </c>
      <c r="K9" s="9" t="s">
        <v>39</v>
      </c>
      <c r="L9" s="9" t="s">
        <v>45</v>
      </c>
      <c r="M9" s="9" t="s">
        <v>170</v>
      </c>
      <c r="N9" s="9" t="s">
        <v>171</v>
      </c>
      <c r="O9" s="40" t="s">
        <v>40</v>
      </c>
      <c r="P9" s="40" t="s">
        <v>41</v>
      </c>
      <c r="Q9" s="9" t="s">
        <v>7</v>
      </c>
      <c r="R9" s="9" t="s">
        <v>8</v>
      </c>
      <c r="S9" s="9" t="s">
        <v>56</v>
      </c>
      <c r="T9" s="65" t="s">
        <v>74</v>
      </c>
      <c r="U9" s="40" t="s">
        <v>250</v>
      </c>
      <c r="V9" s="125" t="s">
        <v>119</v>
      </c>
      <c r="W9" s="125" t="s">
        <v>122</v>
      </c>
      <c r="X9" s="65" t="s">
        <v>4</v>
      </c>
      <c r="Y9" s="65" t="s">
        <v>2</v>
      </c>
      <c r="Z9" s="65" t="s">
        <v>3</v>
      </c>
      <c r="AA9" s="9" t="s">
        <v>5</v>
      </c>
      <c r="AB9" s="125" t="s">
        <v>119</v>
      </c>
      <c r="AC9" s="125" t="s">
        <v>122</v>
      </c>
      <c r="AE9" s="83" t="s">
        <v>76</v>
      </c>
    </row>
    <row r="10" spans="1:31" ht="13.5">
      <c r="A10" s="85" t="s">
        <v>0</v>
      </c>
      <c r="B10" s="2">
        <f>'今vs照'!S3+'今vs松'!S3</f>
        <v>128</v>
      </c>
      <c r="C10" s="2">
        <f>'今vs照'!R3+'今vs松'!R3</f>
        <v>67</v>
      </c>
      <c r="D10" s="2">
        <f>('今vs照'!S3-'今vs照'!R3-'今vs照'!J3)+('今vs松'!S3-'今vs松'!R3-'今vs松'!J3)</f>
        <v>52</v>
      </c>
      <c r="E10" s="2">
        <f>'今vs照'!J3+'今vs松'!J3</f>
        <v>9</v>
      </c>
      <c r="F10" s="3">
        <f>C10/(C10+D10)</f>
        <v>0.5630252100840336</v>
      </c>
      <c r="G10" s="38">
        <f>C10-D10</f>
        <v>15</v>
      </c>
      <c r="H10" s="47" t="s">
        <v>53</v>
      </c>
      <c r="I10" s="38">
        <f>J10+K10</f>
        <v>499</v>
      </c>
      <c r="J10" s="2">
        <f>'今vs照'!N3+'今vs松'!N3</f>
        <v>270</v>
      </c>
      <c r="K10" s="2">
        <f>'今vs照'!M3+'今vs松'!M3</f>
        <v>229</v>
      </c>
      <c r="L10" s="2">
        <f>J10-K10</f>
        <v>41</v>
      </c>
      <c r="M10" s="3">
        <f>J10/I10</f>
        <v>0.5410821643286573</v>
      </c>
      <c r="N10" s="3">
        <f>K10/I10</f>
        <v>0.4589178356713427</v>
      </c>
      <c r="O10" s="8">
        <f>((J10-'今vs照'!I3-'今vs松'!I3)/(I10-'今vs照'!I3-'今vs照'!H3-'今vs松'!I3-'今vs松'!H3))*3</f>
        <v>1.6239669421487601</v>
      </c>
      <c r="P10" s="8">
        <f>((K10-'今vs照'!H3-'今vs松'!H3)/(I10-'今vs照'!H3-'今vs照'!I3-'今vs松'!H3-'今vs松'!I3))*3</f>
        <v>1.3760330578512399</v>
      </c>
      <c r="Q10" s="8">
        <f>('今vs照'!L3+'今vs松'!L3)/C10</f>
        <v>0.9850746268656716</v>
      </c>
      <c r="R10" s="8">
        <f>('今vs照'!K3+'今vs松'!K3)/D10</f>
        <v>1.1730769230769231</v>
      </c>
      <c r="S10" s="66">
        <f>'今vs照'!G3+'今vs松'!G3</f>
        <v>22</v>
      </c>
      <c r="T10" s="67">
        <f>S10/(B10-E10)</f>
        <v>0.18487394957983194</v>
      </c>
      <c r="U10" s="66">
        <f>'今vs照'!Q3+'今vs松'!Q3</f>
        <v>2</v>
      </c>
      <c r="V10" s="126">
        <f>IF('今vs照'!P3&gt;'今vs松'!P3,'今vs照'!P3,'今vs松'!P3)</f>
        <v>6</v>
      </c>
      <c r="W10" s="126">
        <f>IF('今vs照'!O3&gt;'今vs松'!O3,'今vs照'!O3,'今vs松'!O3)</f>
        <v>7</v>
      </c>
      <c r="X10" s="38">
        <f>'今vs照'!F3+'今vs照'!BL3+'今vs松'!F3+'今vs松'!BL3</f>
        <v>39</v>
      </c>
      <c r="Y10" s="38">
        <f>'今vs照'!F3+'今vs松'!F3</f>
        <v>21</v>
      </c>
      <c r="Z10" s="68">
        <f>X10-Y10</f>
        <v>18</v>
      </c>
      <c r="AA10" s="3">
        <f>Y10/X10</f>
        <v>0.5384615384615384</v>
      </c>
      <c r="AB10" s="126">
        <f>IF('今vs照'!E3&gt;'今vs松'!E3,'今vs照'!E3,'今vs松'!E3)</f>
        <v>3</v>
      </c>
      <c r="AC10" s="126">
        <f>IF('今vs照'!D3&gt;'今vs松'!D3,'今vs照'!D3,'今vs松'!D3)</f>
        <v>4</v>
      </c>
      <c r="AE10" s="83" t="s">
        <v>80</v>
      </c>
    </row>
    <row r="11" spans="1:31" ht="13.5">
      <c r="A11" s="128" t="s">
        <v>1</v>
      </c>
      <c r="B11" s="2">
        <f>'今vs照'!AY3+'照vs松'!S3</f>
        <v>112</v>
      </c>
      <c r="C11" s="2">
        <f>'今vs照'!AZ3+'照vs松'!R3</f>
        <v>45</v>
      </c>
      <c r="D11" s="2">
        <f>('今vs照'!AY3-'今vs照'!AZ3-'今vs照'!BH3)+('照vs松'!S3-'照vs松'!R3-'照vs松'!J3)</f>
        <v>60</v>
      </c>
      <c r="E11" s="2">
        <f>'今vs照'!BH3+'照vs松'!J3</f>
        <v>7</v>
      </c>
      <c r="F11" s="3">
        <f>C11/(C11+D11)</f>
        <v>0.42857142857142855</v>
      </c>
      <c r="G11" s="38">
        <f>C11-D11</f>
        <v>-15</v>
      </c>
      <c r="H11" s="47" t="s">
        <v>53</v>
      </c>
      <c r="I11" s="38">
        <f>J11+K11</f>
        <v>443</v>
      </c>
      <c r="J11" s="2">
        <f>'今vs照'!BD3+'照vs松'!N3</f>
        <v>206</v>
      </c>
      <c r="K11" s="2">
        <f>'今vs照'!BE3+'照vs松'!M3</f>
        <v>237</v>
      </c>
      <c r="L11" s="2">
        <f>J11-K11</f>
        <v>-31</v>
      </c>
      <c r="M11" s="3">
        <f>J11/I11</f>
        <v>0.4650112866817156</v>
      </c>
      <c r="N11" s="3">
        <f>K11/I11</f>
        <v>0.5349887133182845</v>
      </c>
      <c r="O11" s="8">
        <f>((J11-'今vs照'!BI3-'照vs松'!I3)/(I11-'今vs照'!BI3-'今vs照'!BJ3-'照vs松'!I3-'照vs松'!H3))*3</f>
        <v>1.375</v>
      </c>
      <c r="P11" s="8">
        <f>((K11-'今vs照'!BJ3-'照vs松'!H3)/(I11-'今vs照'!BJ3-'今vs照'!BI3-'照vs松'!H3-'照vs松'!I3))*3</f>
        <v>1.625</v>
      </c>
      <c r="Q11" s="8">
        <f>('今vs照'!BF3+'照vs松'!L3)/C11</f>
        <v>1.0888888888888888</v>
      </c>
      <c r="R11" s="8">
        <f>('今vs照'!BG3+'照vs松'!K3)/D11</f>
        <v>1.05</v>
      </c>
      <c r="S11" s="66">
        <f>'今vs照'!BK3+'照vs松'!G3</f>
        <v>15</v>
      </c>
      <c r="T11" s="67">
        <f>S11/(B11-E11)</f>
        <v>0.14285714285714285</v>
      </c>
      <c r="U11" s="66">
        <f>'今vs照'!BA3+'照vs松'!Q3</f>
        <v>0</v>
      </c>
      <c r="V11" s="126">
        <f>IF('今vs照'!BB3&gt;'照vs松'!P3,'今vs照'!BB3,'照vs松'!P3)</f>
        <v>7</v>
      </c>
      <c r="W11" s="126">
        <f>IF('今vs照'!BC3&gt;'照vs松'!O3,'今vs照'!BC3,'照vs松'!O3)</f>
        <v>7</v>
      </c>
      <c r="X11" s="38">
        <f>'今vs照'!BL3+'今vs照'!F3+'照vs松'!F3+'照vs松'!BL3</f>
        <v>40</v>
      </c>
      <c r="Y11" s="38">
        <f>'今vs照'!BL3+'照vs松'!F3</f>
        <v>19</v>
      </c>
      <c r="Z11" s="68">
        <f>X11-Y11</f>
        <v>21</v>
      </c>
      <c r="AA11" s="3">
        <f>Y11/X11</f>
        <v>0.475</v>
      </c>
      <c r="AB11" s="126">
        <f>IF('今vs照'!BM3&gt;'照vs松'!E3,'今vs照'!BM3,'照vs松'!E3)</f>
        <v>3</v>
      </c>
      <c r="AC11" s="126">
        <f>IF('今vs照'!BN3&gt;'照vs松'!D3,'今vs照'!BN3,'照vs松'!D3)</f>
        <v>4</v>
      </c>
      <c r="AE11" s="74" t="s">
        <v>50</v>
      </c>
    </row>
    <row r="12" spans="1:31" ht="13.5">
      <c r="A12" s="116" t="s">
        <v>125</v>
      </c>
      <c r="B12" s="2">
        <f>'今vs松'!AY3+'照vs松'!AY3</f>
        <v>5</v>
      </c>
      <c r="C12" s="2">
        <f>'今vs松'!AZ3+'照vs松'!AZ3</f>
        <v>0</v>
      </c>
      <c r="D12" s="2">
        <f>('今vs松'!AY3-'今vs松'!AZ3-'今vs松'!BH3)+('照vs松'!AY3-'照vs松'!AZ3-'照vs松'!BH3)</f>
        <v>5</v>
      </c>
      <c r="E12" s="2">
        <f>'今vs松'!BH3+'照vs松'!BH3</f>
        <v>0</v>
      </c>
      <c r="F12" s="3">
        <f>C12/(C12+D12)</f>
        <v>0</v>
      </c>
      <c r="G12" s="38">
        <f>C12-D12</f>
        <v>-5</v>
      </c>
      <c r="H12" s="47" t="s">
        <v>53</v>
      </c>
      <c r="I12" s="38">
        <f>J12+K12</f>
        <v>17</v>
      </c>
      <c r="J12" s="2">
        <f>'今vs松'!BD3+'照vs松'!BD3</f>
        <v>2</v>
      </c>
      <c r="K12" s="2">
        <f>'今vs松'!BE3+'照vs松'!BE3</f>
        <v>15</v>
      </c>
      <c r="L12" s="2">
        <f>J12-K12</f>
        <v>-13</v>
      </c>
      <c r="M12" s="3">
        <f>J12/I12</f>
        <v>0.11764705882352941</v>
      </c>
      <c r="N12" s="3">
        <f>K12/I12</f>
        <v>0.8823529411764706</v>
      </c>
      <c r="O12" s="8">
        <f>((J12-'今vs松'!BI3-'照vs松'!BI3)/(I12-'今vs松'!BI3-'今vs松'!BJ3-'照vs松'!BI3-'照vs松'!BJ3))*3</f>
        <v>0.3529411764705882</v>
      </c>
      <c r="P12" s="8">
        <f>((K12-'今vs松'!BJ3-'照vs松'!BJ3)/(I12-'今vs松'!BJ3-'今vs松'!BI3-'照vs松'!BI3))*3</f>
        <v>2.6470588235294117</v>
      </c>
      <c r="Q12" s="8" t="e">
        <f>('今vs松'!BF3+'照vs松'!BF3)/C12</f>
        <v>#DIV/0!</v>
      </c>
      <c r="R12" s="8">
        <f>('今vs松'!BG3+'照vs松'!BG3)/D12</f>
        <v>0.4</v>
      </c>
      <c r="S12" s="66">
        <f>'今vs松'!BK3+'照vs松'!BK3</f>
        <v>0</v>
      </c>
      <c r="T12" s="67">
        <f>S12/(B12-E12)</f>
        <v>0</v>
      </c>
      <c r="U12" s="66">
        <f>'今vs松'!BA3+'照vs松'!BA3</f>
        <v>0</v>
      </c>
      <c r="V12" s="126">
        <f>IF('今vs松'!BB3&gt;'照vs松'!BB3,'今vs松'!BB3,'照vs松'!BB3)</f>
        <v>0</v>
      </c>
      <c r="W12" s="126">
        <f>IF('今vs松'!BC3&gt;'照vs松'!BC3,'今vs松'!BC3,'照vs松'!BC3)</f>
        <v>4</v>
      </c>
      <c r="X12" s="38">
        <f>'今vs松'!BL3+'今vs松'!F3+'照vs松'!BL3+'照vs松'!F3</f>
        <v>1</v>
      </c>
      <c r="Y12" s="38">
        <f>'今vs松'!BL3+'照vs松'!BL3</f>
        <v>0</v>
      </c>
      <c r="Z12" s="68">
        <f>X12-Y12</f>
        <v>1</v>
      </c>
      <c r="AA12" s="3">
        <f>Y12/X12</f>
        <v>0</v>
      </c>
      <c r="AB12" s="126">
        <f>IF('今vs松'!E3&gt;'照vs松'!E3,'今vs松'!E3,'照vs松'!E3)</f>
        <v>1</v>
      </c>
      <c r="AC12" s="126">
        <f>IF('今vs松'!D3&gt;'照vs松'!D3,'今vs松'!D3,'照vs松'!D3)</f>
        <v>0</v>
      </c>
      <c r="AE12" s="74" t="s">
        <v>81</v>
      </c>
    </row>
    <row r="13" spans="19:31" ht="13.5">
      <c r="S13" s="63"/>
      <c r="T13" s="64"/>
      <c r="U13" s="64"/>
      <c r="X13" s="39"/>
      <c r="Y13" s="39"/>
      <c r="Z13" s="39"/>
      <c r="AA13" s="39"/>
      <c r="AE13" s="74" t="s">
        <v>51</v>
      </c>
    </row>
    <row r="14" spans="1:31" ht="13.5">
      <c r="A14" s="134" t="s">
        <v>12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44" t="s">
        <v>75</v>
      </c>
      <c r="Y14" s="144"/>
      <c r="Z14" s="144"/>
      <c r="AA14" s="144"/>
      <c r="AB14" s="145"/>
      <c r="AC14" s="145"/>
      <c r="AE14" s="74" t="s">
        <v>81</v>
      </c>
    </row>
    <row r="15" spans="1:31" ht="13.5">
      <c r="A15" s="2"/>
      <c r="B15" s="9" t="s">
        <v>4</v>
      </c>
      <c r="C15" s="9" t="s">
        <v>2</v>
      </c>
      <c r="D15" s="9" t="s">
        <v>3</v>
      </c>
      <c r="E15" s="9" t="s">
        <v>6</v>
      </c>
      <c r="F15" s="9" t="s">
        <v>5</v>
      </c>
      <c r="G15" s="37" t="s">
        <v>44</v>
      </c>
      <c r="H15" s="47" t="s">
        <v>53</v>
      </c>
      <c r="I15" s="37" t="s">
        <v>46</v>
      </c>
      <c r="J15" s="9" t="s">
        <v>38</v>
      </c>
      <c r="K15" s="9" t="s">
        <v>39</v>
      </c>
      <c r="L15" s="9" t="s">
        <v>45</v>
      </c>
      <c r="M15" s="9" t="s">
        <v>170</v>
      </c>
      <c r="N15" s="9" t="s">
        <v>171</v>
      </c>
      <c r="O15" s="40" t="s">
        <v>40</v>
      </c>
      <c r="P15" s="40" t="s">
        <v>41</v>
      </c>
      <c r="Q15" s="9" t="s">
        <v>7</v>
      </c>
      <c r="R15" s="9" t="s">
        <v>8</v>
      </c>
      <c r="S15" s="9" t="s">
        <v>56</v>
      </c>
      <c r="T15" s="65" t="s">
        <v>74</v>
      </c>
      <c r="U15" s="40" t="s">
        <v>250</v>
      </c>
      <c r="V15" s="125" t="s">
        <v>119</v>
      </c>
      <c r="W15" s="125" t="s">
        <v>122</v>
      </c>
      <c r="X15" s="69" t="s">
        <v>4</v>
      </c>
      <c r="Y15" s="69" t="s">
        <v>2</v>
      </c>
      <c r="Z15" s="69" t="s">
        <v>3</v>
      </c>
      <c r="AA15" s="9" t="s">
        <v>5</v>
      </c>
      <c r="AB15" s="125" t="s">
        <v>119</v>
      </c>
      <c r="AC15" s="125" t="s">
        <v>122</v>
      </c>
      <c r="AE15" s="74" t="s">
        <v>121</v>
      </c>
    </row>
    <row r="16" spans="1:29" ht="13.5">
      <c r="A16" s="85" t="s">
        <v>0</v>
      </c>
      <c r="B16" s="2">
        <f>'今vs照'!AY3+'今vs松'!AY3</f>
        <v>100</v>
      </c>
      <c r="C16" s="2">
        <f>('今vs照'!AY3-'今vs照'!AZ3-'今vs照'!BH3)+('今vs松'!AY3-'今vs松'!AZ3-'今vs松'!BH3)</f>
        <v>60</v>
      </c>
      <c r="D16" s="2">
        <f>'今vs照'!AZ3+'今vs松'!AZ3</f>
        <v>34</v>
      </c>
      <c r="E16" s="2">
        <f>'今vs照'!BH3+'今vs松'!BH3</f>
        <v>6</v>
      </c>
      <c r="F16" s="3">
        <f>C16/(C16+D16)</f>
        <v>0.6382978723404256</v>
      </c>
      <c r="G16" s="38">
        <f>C16-D16</f>
        <v>26</v>
      </c>
      <c r="H16" s="47" t="s">
        <v>53</v>
      </c>
      <c r="I16" s="38">
        <f>J16+K16</f>
        <v>402</v>
      </c>
      <c r="J16" s="2">
        <f>'今vs照'!BE3+'今vs松'!BE3</f>
        <v>231</v>
      </c>
      <c r="K16" s="2">
        <f>'今vs照'!BD3+'今vs松'!BD3</f>
        <v>171</v>
      </c>
      <c r="L16" s="2">
        <f>J16-K16</f>
        <v>60</v>
      </c>
      <c r="M16" s="3">
        <f>J16/I16</f>
        <v>0.5746268656716418</v>
      </c>
      <c r="N16" s="3">
        <f>K16/I16</f>
        <v>0.4253731343283582</v>
      </c>
      <c r="O16" s="8">
        <f>((J16-'今vs照'!BJ3-'今vs松'!BJ3)/(I16-'今vs照'!BI3-'今vs照'!BJ3-'今vs松'!BI3-'今vs松'!BJ3))*3</f>
        <v>1.7448979591836733</v>
      </c>
      <c r="P16" s="8">
        <f>((K16-'今vs照'!BI3-'今vs松'!BI3)/(I16-'今vs照'!BI3-'今vs照'!BJ3-'今vs松'!BI3-'今vs松'!BJ3))*3</f>
        <v>1.2551020408163267</v>
      </c>
      <c r="Q16" s="8">
        <f>('今vs照'!BG3+'今vs松'!BG3)/C16</f>
        <v>1.0333333333333334</v>
      </c>
      <c r="R16" s="8">
        <f>('今vs照'!BF3+'今vs松'!BF3)/D16</f>
        <v>1.2647058823529411</v>
      </c>
      <c r="S16" s="66">
        <f>'今vs照'!Y3-'今vs照'!G3+'今vs松'!Y3-'今vs松'!G3</f>
        <v>17</v>
      </c>
      <c r="T16" s="67">
        <f>S16/(B16-E16)</f>
        <v>0.18085106382978725</v>
      </c>
      <c r="U16" s="66">
        <f>U3-U10</f>
        <v>1</v>
      </c>
      <c r="V16" s="126">
        <f>IF('今vs照'!BC3&gt;'今vs松'!BC3,'今vs照'!BC3,'今vs松'!BC3)</f>
        <v>7</v>
      </c>
      <c r="W16" s="126">
        <f>IF('今vs照'!BB3&gt;'今vs松'!BB3,'今vs照'!BB3,'今vs松'!BB3)</f>
        <v>3</v>
      </c>
      <c r="X16" s="38">
        <f>'今vs照'!X3-'今vs照'!F3+'今vs照'!AT3-'今vs照'!BL3+'今vs松'!X3-'今vs松'!F3+'今vs松'!AT3-'今vs松'!BL3</f>
        <v>40</v>
      </c>
      <c r="Y16" s="38">
        <f>'今vs照'!X3-'今vs照'!F3+'今vs松'!X3-'今vs松'!F3</f>
        <v>19</v>
      </c>
      <c r="Z16" s="68">
        <f>X16-Y16</f>
        <v>21</v>
      </c>
      <c r="AA16" s="3">
        <f>Y16/X16</f>
        <v>0.475</v>
      </c>
      <c r="AB16" s="126">
        <f>IF('今vs照'!BN3&gt;'今vs松'!BN3,'今vs照'!BN3,'今vs松'!BN3)</f>
        <v>4</v>
      </c>
      <c r="AC16" s="126">
        <f>IF('今vs照'!BM3&gt;'今vs松'!BM3,'今vs照'!BM3,'今vs松'!BM3)</f>
        <v>3</v>
      </c>
    </row>
    <row r="17" spans="1:31" ht="13.5">
      <c r="A17" s="128" t="s">
        <v>1</v>
      </c>
      <c r="B17" s="2">
        <f>'今vs照'!S3+'照vs松'!AY3</f>
        <v>126</v>
      </c>
      <c r="C17" s="2">
        <f>('今vs照'!S3-'今vs照'!R3-'今vs照'!J3)+('照vs松'!AY3-'照vs松'!AZ3-'照vs松'!BH3)</f>
        <v>56</v>
      </c>
      <c r="D17" s="2">
        <f>'今vs照'!R3+'照vs松'!AZ3</f>
        <v>61</v>
      </c>
      <c r="E17" s="2">
        <f>'今vs照'!J3+'照vs松'!BH3</f>
        <v>9</v>
      </c>
      <c r="F17" s="3">
        <f>C17/(C17+D17)</f>
        <v>0.47863247863247865</v>
      </c>
      <c r="G17" s="38">
        <f>C17-D17</f>
        <v>-5</v>
      </c>
      <c r="H17" s="47" t="s">
        <v>53</v>
      </c>
      <c r="I17" s="38">
        <f>J17+K17</f>
        <v>494</v>
      </c>
      <c r="J17" s="2">
        <f>'今vs照'!M3+'照vs松'!BE3</f>
        <v>240</v>
      </c>
      <c r="K17" s="2">
        <f>'今vs照'!N3+'照vs松'!BD3</f>
        <v>254</v>
      </c>
      <c r="L17" s="2">
        <f>J17-K17</f>
        <v>-14</v>
      </c>
      <c r="M17" s="3">
        <f>J17/I17</f>
        <v>0.48582995951417</v>
      </c>
      <c r="N17" s="3">
        <f>K17/I17</f>
        <v>0.5141700404858299</v>
      </c>
      <c r="O17" s="8">
        <f>((J17-'今vs照'!H3-'照vs松'!BJ3)/(I17-'今vs照'!H3-'今vs照'!I3-'照vs松'!BJ3-'照vs松'!BI3))*3</f>
        <v>1.4592901878914404</v>
      </c>
      <c r="P17" s="8">
        <f>((K17-'今vs照'!I3-'照vs松'!BI3)/(I17-'今vs照'!I3-'今vs照'!H3-'照vs松'!BI3-'照vs松'!BJ3))*3</f>
        <v>1.5407098121085596</v>
      </c>
      <c r="Q17" s="8">
        <f>('今vs照'!K3+'照vs松'!BG3)/C17</f>
        <v>1.125</v>
      </c>
      <c r="R17" s="8">
        <f>('今vs照'!L3+'照vs松'!BF3)/D17</f>
        <v>1.0655737704918034</v>
      </c>
      <c r="S17" s="66">
        <f>'今vs照'!AS3-'今vs照'!BK3+'照vs松'!Y3-'照vs松'!G3</f>
        <v>15</v>
      </c>
      <c r="T17" s="67">
        <f>S17/(B17-E17)</f>
        <v>0.1282051282051282</v>
      </c>
      <c r="U17" s="66">
        <f>U4-U11</f>
        <v>1</v>
      </c>
      <c r="V17" s="126">
        <f>IF('今vs照'!O3&gt;'照vs松'!BC3,'今vs照'!O3,'照vs松'!BC3)</f>
        <v>7</v>
      </c>
      <c r="W17" s="126">
        <f>IF('今vs照'!P3&gt;'照vs松'!BB3,'今vs照'!P3,'照vs松'!BB3)</f>
        <v>6</v>
      </c>
      <c r="X17" s="38">
        <f>'今vs照'!AT3-'今vs照'!BL3+'今vs照'!X3-'今vs照'!F3+'照vs松'!X3-'照vs松'!F3+'照vs松'!AT3-'照vs松'!BL3</f>
        <v>41</v>
      </c>
      <c r="Y17" s="38">
        <f>'今vs照'!AT3-'今vs照'!BL3+'照vs松'!X3-'照vs松'!F3</f>
        <v>22</v>
      </c>
      <c r="Z17" s="68">
        <f>X17-Y17</f>
        <v>19</v>
      </c>
      <c r="AA17" s="3">
        <f>Y17/X17</f>
        <v>0.5365853658536586</v>
      </c>
      <c r="AB17" s="126">
        <f>IF('今vs照'!D3&gt;'照vs松'!BN3,'今vs照'!D3,'照vs松'!BN3)</f>
        <v>4</v>
      </c>
      <c r="AC17" s="126">
        <f>IF('今vs照'!E3&gt;'照vs松'!BM3,'今vs照'!E3,'照vs松'!BM3)</f>
        <v>3</v>
      </c>
      <c r="AE17" s="74" t="s">
        <v>82</v>
      </c>
    </row>
    <row r="18" spans="1:31" ht="13.5">
      <c r="A18" s="116" t="s">
        <v>125</v>
      </c>
      <c r="B18" s="2">
        <f>'今vs松'!S3+'照vs松'!S3</f>
        <v>19</v>
      </c>
      <c r="C18" s="2">
        <f>('今vs松'!S3-'今vs松'!R3-'今vs松'!J3)+('照vs松'!S3-'照vs松'!R3-'照vs松'!J3)</f>
        <v>1</v>
      </c>
      <c r="D18" s="2">
        <f>'今vs松'!R3+'照vs松'!R3</f>
        <v>17</v>
      </c>
      <c r="E18" s="2">
        <f>'今vs松'!J3+'照vs松'!J3</f>
        <v>1</v>
      </c>
      <c r="F18" s="3">
        <f>C18/(C18+D18)</f>
        <v>0.05555555555555555</v>
      </c>
      <c r="G18" s="38">
        <f>C18-D18</f>
        <v>-16</v>
      </c>
      <c r="H18" s="47" t="s">
        <v>53</v>
      </c>
      <c r="I18" s="38">
        <f>J18+K18</f>
        <v>63</v>
      </c>
      <c r="J18" s="2">
        <f>'今vs松'!M3+'照vs松'!M3</f>
        <v>10</v>
      </c>
      <c r="K18" s="2">
        <f>'今vs松'!N3+'照vs松'!N3</f>
        <v>53</v>
      </c>
      <c r="L18" s="2">
        <f>J18-K18</f>
        <v>-43</v>
      </c>
      <c r="M18" s="3">
        <f>J18/I18</f>
        <v>0.15873015873015872</v>
      </c>
      <c r="N18" s="3">
        <f>K18/I18</f>
        <v>0.8412698412698413</v>
      </c>
      <c r="O18" s="8">
        <f>((J18-'今vs松'!H3-'照vs松'!H3)/(I18-'今vs松'!H3-'今vs松'!I3-'照vs松'!H3-'照vs松'!I3))*3</f>
        <v>0.4838709677419355</v>
      </c>
      <c r="P18" s="8">
        <f>((K18-'今vs松'!I3-'照vs松'!I3)/(I18-'今vs松'!I3-'今vs松'!H3-'照vs松'!I3-'照vs松'!H3))*3</f>
        <v>2.5161290322580645</v>
      </c>
      <c r="Q18" s="8">
        <f>('今vs松'!K3+'照vs松'!K3)/C18</f>
        <v>1</v>
      </c>
      <c r="R18" s="8">
        <f>('今vs松'!L3+'照vs松'!L3)/D18</f>
        <v>0.4117647058823529</v>
      </c>
      <c r="S18" s="66">
        <f>'今vs松'!AS3-'今vs松'!BK3+'照vs松'!AS3-'照vs松'!BK3</f>
        <v>0</v>
      </c>
      <c r="T18" s="67">
        <f>S18/(B18-E18)</f>
        <v>0</v>
      </c>
      <c r="U18" s="66">
        <f>U5-U12</f>
        <v>0</v>
      </c>
      <c r="V18" s="126">
        <f>IF('今vs松'!O3&gt;'照vs松'!O3,'今vs松'!O3,'照vs松'!O3)</f>
        <v>1</v>
      </c>
      <c r="W18" s="126">
        <f>IF('今vs松'!P3&gt;'照vs松'!P3,'今vs松'!P3,'照vs松'!P3)</f>
        <v>7</v>
      </c>
      <c r="X18" s="38">
        <f>'今vs松'!AT3-'今vs松'!BL3+'今vs松'!X3-'今vs松'!F3+'照vs松'!AT3-'照vs松'!BL3+'照vs松'!X3-'照vs松'!F3</f>
        <v>1</v>
      </c>
      <c r="Y18" s="38">
        <f>'今vs松'!AT3-'今vs松'!BL3+'照vs松'!AT3-'照vs松'!BL3</f>
        <v>0</v>
      </c>
      <c r="Z18" s="68">
        <f>X18-Y18</f>
        <v>1</v>
      </c>
      <c r="AA18" s="3">
        <f>Y18/X18</f>
        <v>0</v>
      </c>
      <c r="AB18" s="126">
        <f>IF('今vs松'!D3&gt;'照vs松'!D3,'今vs松'!D3,'照vs松'!D3)</f>
        <v>0</v>
      </c>
      <c r="AC18" s="126">
        <f>IF('今vs松'!E3&gt;'照vs松'!E3,'今vs松'!E3,'照vs松'!E3)</f>
        <v>1</v>
      </c>
      <c r="AE18" s="83"/>
    </row>
    <row r="19" spans="19:31" ht="13.5">
      <c r="S19" s="63"/>
      <c r="T19" s="64"/>
      <c r="U19" s="64"/>
      <c r="X19" s="39"/>
      <c r="Y19" s="39"/>
      <c r="Z19" s="39"/>
      <c r="AA19" s="39"/>
      <c r="AE19" s="84" t="s">
        <v>21</v>
      </c>
    </row>
    <row r="20" spans="1:31" ht="13.5">
      <c r="A20" s="135" t="s">
        <v>34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46" t="s">
        <v>75</v>
      </c>
      <c r="Y20" s="146"/>
      <c r="Z20" s="146"/>
      <c r="AA20" s="146"/>
      <c r="AB20" s="147"/>
      <c r="AC20" s="147"/>
      <c r="AE20" s="83"/>
    </row>
    <row r="21" spans="1:31" ht="13.5">
      <c r="A21" s="2"/>
      <c r="B21" s="9" t="s">
        <v>4</v>
      </c>
      <c r="C21" s="9" t="s">
        <v>2</v>
      </c>
      <c r="D21" s="9" t="s">
        <v>3</v>
      </c>
      <c r="E21" s="9" t="s">
        <v>6</v>
      </c>
      <c r="F21" s="9" t="s">
        <v>5</v>
      </c>
      <c r="G21" s="37" t="s">
        <v>44</v>
      </c>
      <c r="H21" s="47" t="s">
        <v>53</v>
      </c>
      <c r="I21" s="37" t="s">
        <v>46</v>
      </c>
      <c r="J21" s="9" t="s">
        <v>38</v>
      </c>
      <c r="K21" s="9" t="s">
        <v>39</v>
      </c>
      <c r="L21" s="9" t="s">
        <v>45</v>
      </c>
      <c r="M21" s="9" t="s">
        <v>170</v>
      </c>
      <c r="N21" s="9" t="s">
        <v>171</v>
      </c>
      <c r="O21" s="40" t="s">
        <v>40</v>
      </c>
      <c r="P21" s="40" t="s">
        <v>41</v>
      </c>
      <c r="Q21" s="9" t="s">
        <v>7</v>
      </c>
      <c r="R21" s="9" t="s">
        <v>8</v>
      </c>
      <c r="S21" s="9" t="s">
        <v>56</v>
      </c>
      <c r="T21" s="65" t="s">
        <v>74</v>
      </c>
      <c r="U21" s="40" t="s">
        <v>250</v>
      </c>
      <c r="V21" s="125" t="s">
        <v>119</v>
      </c>
      <c r="W21" s="125" t="s">
        <v>122</v>
      </c>
      <c r="X21" s="69" t="s">
        <v>4</v>
      </c>
      <c r="Y21" s="69" t="s">
        <v>2</v>
      </c>
      <c r="Z21" s="69" t="s">
        <v>3</v>
      </c>
      <c r="AA21" s="9" t="s">
        <v>5</v>
      </c>
      <c r="AB21" s="125" t="s">
        <v>119</v>
      </c>
      <c r="AC21" s="125" t="s">
        <v>122</v>
      </c>
      <c r="AE21" s="83" t="s">
        <v>36</v>
      </c>
    </row>
    <row r="22" spans="1:31" ht="13.5">
      <c r="A22" s="128" t="s">
        <v>1</v>
      </c>
      <c r="B22" s="2">
        <f>C22+D22+E22</f>
        <v>221</v>
      </c>
      <c r="C22" s="2">
        <f>'今vs照'!AK3</f>
        <v>86</v>
      </c>
      <c r="D22" s="2">
        <f>'今vs照'!AG3</f>
        <v>120</v>
      </c>
      <c r="E22" s="2">
        <f>'今vs照'!AI3</f>
        <v>15</v>
      </c>
      <c r="F22" s="3">
        <f>C22/(C22+D22)</f>
        <v>0.4174757281553398</v>
      </c>
      <c r="G22" s="38">
        <f>C22-D22</f>
        <v>-34</v>
      </c>
      <c r="H22" s="47" t="s">
        <v>53</v>
      </c>
      <c r="I22" s="38">
        <f>J22+K22</f>
        <v>879</v>
      </c>
      <c r="J22" s="2">
        <f>'今vs照'!AJ3</f>
        <v>399</v>
      </c>
      <c r="K22" s="2">
        <f>'今vs照'!AH3</f>
        <v>480</v>
      </c>
      <c r="L22" s="2">
        <f>J22-K22</f>
        <v>-81</v>
      </c>
      <c r="M22" s="3">
        <f>J22/I22</f>
        <v>0.4539249146757679</v>
      </c>
      <c r="N22" s="3">
        <f>K22/I22</f>
        <v>0.5460750853242321</v>
      </c>
      <c r="O22" s="8">
        <f>((J22-'今vs照'!AR3)/(I22-'今vs照'!AR3-'今vs照'!Z3))*3</f>
        <v>1.3738317757009346</v>
      </c>
      <c r="P22" s="8">
        <f>((K22-'今vs照'!Z3)/(I22-'今vs照'!Z3-'今vs照'!AR3))*3</f>
        <v>1.6261682242990654</v>
      </c>
      <c r="Q22" s="8">
        <f>'今vs照'!AA3/C22</f>
        <v>1.2093023255813953</v>
      </c>
      <c r="R22" s="8">
        <f>'今vs照'!AQ3/D22</f>
        <v>1.0583333333333333</v>
      </c>
      <c r="S22" s="66">
        <f>'今vs照'!AS3</f>
        <v>21</v>
      </c>
      <c r="T22" s="67">
        <f>S22/(B22-E22)</f>
        <v>0.10194174757281553</v>
      </c>
      <c r="U22" s="66">
        <f>'今vs照'!AD3</f>
        <v>3</v>
      </c>
      <c r="V22" s="68">
        <f>'今vs照'!AP3</f>
        <v>7</v>
      </c>
      <c r="W22" s="68">
        <f>'今vs照'!AB3</f>
        <v>8</v>
      </c>
      <c r="X22" s="38">
        <f>'今vs照'!AT3+'今vs照'!X3</f>
        <v>79</v>
      </c>
      <c r="Y22" s="38">
        <f>'今vs照'!AT3</f>
        <v>39</v>
      </c>
      <c r="Z22" s="68">
        <f>X22-Y22</f>
        <v>40</v>
      </c>
      <c r="AA22" s="3">
        <f>Y22/X22</f>
        <v>0.4936708860759494</v>
      </c>
      <c r="AB22" s="68">
        <f>'今vs照'!AU3</f>
        <v>4</v>
      </c>
      <c r="AC22" s="68">
        <f>'今vs照'!W3</f>
        <v>5</v>
      </c>
      <c r="AE22" s="74" t="s">
        <v>163</v>
      </c>
    </row>
    <row r="23" spans="1:31" ht="13.5">
      <c r="A23" s="116" t="s">
        <v>125</v>
      </c>
      <c r="B23" s="2">
        <f>C23+D23+E23</f>
        <v>8</v>
      </c>
      <c r="C23" s="2">
        <f>'今vs松'!AK3</f>
        <v>0</v>
      </c>
      <c r="D23" s="2">
        <f>'今vs松'!AG3</f>
        <v>7</v>
      </c>
      <c r="E23" s="2">
        <f>'今vs松'!AI3</f>
        <v>1</v>
      </c>
      <c r="F23" s="3">
        <f>C23/(C23+D23)</f>
        <v>0</v>
      </c>
      <c r="G23" s="38">
        <f>C23-D23</f>
        <v>-7</v>
      </c>
      <c r="H23" s="47" t="s">
        <v>53</v>
      </c>
      <c r="I23" s="38">
        <f>J23+K23</f>
        <v>24</v>
      </c>
      <c r="J23" s="2">
        <f>'今vs松'!AJ3</f>
        <v>1</v>
      </c>
      <c r="K23" s="2">
        <f>'今vs松'!AH3</f>
        <v>23</v>
      </c>
      <c r="L23" s="2">
        <f>J23-K23</f>
        <v>-22</v>
      </c>
      <c r="M23" s="3">
        <f>J23/I23</f>
        <v>0.041666666666666664</v>
      </c>
      <c r="N23" s="3">
        <f>K23/I23</f>
        <v>0.9583333333333334</v>
      </c>
      <c r="O23" s="8">
        <f>((J23-'今vs松'!AR3)/(I23-'今vs松'!Z3))*3</f>
        <v>0.13636363636363635</v>
      </c>
      <c r="P23" s="8">
        <f>((K23-'今vs松'!Z3)/(I23-'今vs松'!AR3))*3</f>
        <v>2.625</v>
      </c>
      <c r="Q23" s="8" t="e">
        <f>'今vs松'!AA3/C23</f>
        <v>#DIV/0!</v>
      </c>
      <c r="R23" s="8">
        <f>'今vs松'!AQ3/D23</f>
        <v>0.14285714285714285</v>
      </c>
      <c r="S23" s="66">
        <f>'今vs松'!AS3</f>
        <v>0</v>
      </c>
      <c r="T23" s="67">
        <f>S23/(B23-E23)</f>
        <v>0</v>
      </c>
      <c r="U23" s="66">
        <f>'今vs松'!AD3</f>
        <v>0</v>
      </c>
      <c r="V23" s="68">
        <f>'今vs松'!AP3</f>
        <v>0</v>
      </c>
      <c r="W23" s="68">
        <f>'今vs松'!AB3</f>
        <v>7</v>
      </c>
      <c r="X23" s="38">
        <f>'今vs松'!AT3+'今vs松'!X3</f>
        <v>0</v>
      </c>
      <c r="Y23" s="38">
        <f>'今vs松'!AT3</f>
        <v>0</v>
      </c>
      <c r="Z23" s="68">
        <f>X23-Y23</f>
        <v>0</v>
      </c>
      <c r="AA23" s="3">
        <v>0</v>
      </c>
      <c r="AB23" s="68">
        <f>'今vs松'!AU3</f>
        <v>0</v>
      </c>
      <c r="AC23" s="68">
        <f>'今vs松'!W3</f>
        <v>0</v>
      </c>
      <c r="AE23" s="74" t="s">
        <v>120</v>
      </c>
    </row>
    <row r="24" spans="19:31" ht="13.5">
      <c r="S24" s="63"/>
      <c r="T24" s="64"/>
      <c r="U24" s="64"/>
      <c r="X24" s="39"/>
      <c r="Y24" s="39"/>
      <c r="Z24" s="39"/>
      <c r="AA24" s="39"/>
      <c r="AE24" s="74" t="s">
        <v>78</v>
      </c>
    </row>
    <row r="25" spans="1:31" ht="13.5">
      <c r="A25" s="136" t="s">
        <v>35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48" t="s">
        <v>75</v>
      </c>
      <c r="Y25" s="148"/>
      <c r="Z25" s="148"/>
      <c r="AA25" s="148"/>
      <c r="AB25" s="149"/>
      <c r="AC25" s="149"/>
      <c r="AE25" s="74" t="s">
        <v>165</v>
      </c>
    </row>
    <row r="26" spans="1:31" ht="13.5">
      <c r="A26" s="2"/>
      <c r="B26" s="9" t="s">
        <v>4</v>
      </c>
      <c r="C26" s="9" t="s">
        <v>2</v>
      </c>
      <c r="D26" s="9" t="s">
        <v>3</v>
      </c>
      <c r="E26" s="9" t="s">
        <v>6</v>
      </c>
      <c r="F26" s="9" t="s">
        <v>5</v>
      </c>
      <c r="G26" s="37" t="s">
        <v>44</v>
      </c>
      <c r="H26" s="47" t="s">
        <v>53</v>
      </c>
      <c r="I26" s="37" t="s">
        <v>46</v>
      </c>
      <c r="J26" s="9" t="s">
        <v>38</v>
      </c>
      <c r="K26" s="9" t="s">
        <v>39</v>
      </c>
      <c r="L26" s="9" t="s">
        <v>45</v>
      </c>
      <c r="M26" s="9" t="s">
        <v>170</v>
      </c>
      <c r="N26" s="9" t="s">
        <v>171</v>
      </c>
      <c r="O26" s="40" t="s">
        <v>40</v>
      </c>
      <c r="P26" s="40" t="s">
        <v>41</v>
      </c>
      <c r="Q26" s="9" t="s">
        <v>7</v>
      </c>
      <c r="R26" s="9" t="s">
        <v>8</v>
      </c>
      <c r="S26" s="9" t="s">
        <v>56</v>
      </c>
      <c r="T26" s="65" t="s">
        <v>74</v>
      </c>
      <c r="U26" s="40" t="s">
        <v>250</v>
      </c>
      <c r="V26" s="125" t="s">
        <v>119</v>
      </c>
      <c r="W26" s="125" t="s">
        <v>122</v>
      </c>
      <c r="X26" s="69" t="s">
        <v>4</v>
      </c>
      <c r="Y26" s="69" t="s">
        <v>2</v>
      </c>
      <c r="Z26" s="69" t="s">
        <v>3</v>
      </c>
      <c r="AA26" s="9" t="s">
        <v>5</v>
      </c>
      <c r="AB26" s="125" t="s">
        <v>119</v>
      </c>
      <c r="AC26" s="125" t="s">
        <v>122</v>
      </c>
      <c r="AE26" s="74" t="s">
        <v>164</v>
      </c>
    </row>
    <row r="27" spans="1:31" ht="13.5">
      <c r="A27" s="85" t="s">
        <v>0</v>
      </c>
      <c r="B27" s="2">
        <f>C27+D27+E27</f>
        <v>221</v>
      </c>
      <c r="C27" s="2">
        <f>'今vs照'!AG3</f>
        <v>120</v>
      </c>
      <c r="D27" s="2">
        <f>'今vs照'!AK3</f>
        <v>86</v>
      </c>
      <c r="E27" s="2">
        <f>'今vs照'!AI3</f>
        <v>15</v>
      </c>
      <c r="F27" s="3">
        <f>C27/(C27+D27)</f>
        <v>0.5825242718446602</v>
      </c>
      <c r="G27" s="38">
        <f>C27-D27</f>
        <v>34</v>
      </c>
      <c r="H27" s="47" t="s">
        <v>53</v>
      </c>
      <c r="I27" s="38">
        <f>J27+K27</f>
        <v>879</v>
      </c>
      <c r="J27" s="2">
        <f>'今vs照'!AH3</f>
        <v>480</v>
      </c>
      <c r="K27" s="2">
        <f>'今vs照'!AJ3</f>
        <v>399</v>
      </c>
      <c r="L27" s="2">
        <f>J27-K27</f>
        <v>81</v>
      </c>
      <c r="M27" s="3">
        <f>J27/I27</f>
        <v>0.5460750853242321</v>
      </c>
      <c r="N27" s="3">
        <f>K27/I27</f>
        <v>0.4539249146757679</v>
      </c>
      <c r="O27" s="8">
        <f>((J27-'今vs照'!Z3)/(I27-'今vs照'!Z3-'今vs照'!AR3))*3</f>
        <v>1.6261682242990654</v>
      </c>
      <c r="P27" s="8">
        <f>((K27-'今vs照'!AR3)/(I27-'今vs照'!AR3-'今vs照'!Z3))*3</f>
        <v>1.3738317757009346</v>
      </c>
      <c r="Q27" s="8">
        <f>'今vs照'!AQ3/C27</f>
        <v>1.0583333333333333</v>
      </c>
      <c r="R27" s="8">
        <f>'今vs照'!AA3/D27</f>
        <v>1.2093023255813953</v>
      </c>
      <c r="S27" s="66">
        <f>'今vs照'!Y3</f>
        <v>33</v>
      </c>
      <c r="T27" s="67">
        <f>S27/(B27-E27)</f>
        <v>0.16019417475728157</v>
      </c>
      <c r="U27" s="66">
        <f>'今vs照'!AN3</f>
        <v>1</v>
      </c>
      <c r="V27" s="68">
        <f>'今vs照'!AB3</f>
        <v>8</v>
      </c>
      <c r="W27" s="68">
        <f>'今vs照'!AP3</f>
        <v>7</v>
      </c>
      <c r="X27" s="38">
        <f>'今vs照'!X3+'今vs照'!AT3</f>
        <v>79</v>
      </c>
      <c r="Y27" s="38">
        <f>'今vs照'!X3</f>
        <v>40</v>
      </c>
      <c r="Z27" s="68">
        <f>X27-Y27</f>
        <v>39</v>
      </c>
      <c r="AA27" s="3">
        <f>Y27/X27</f>
        <v>0.5063291139240507</v>
      </c>
      <c r="AB27" s="68">
        <f>'今vs照'!W3</f>
        <v>5</v>
      </c>
      <c r="AC27" s="68">
        <f>'今vs照'!AU3</f>
        <v>4</v>
      </c>
      <c r="AE27" s="74" t="s">
        <v>166</v>
      </c>
    </row>
    <row r="28" spans="1:31" ht="13.5">
      <c r="A28" s="116" t="s">
        <v>125</v>
      </c>
      <c r="B28" s="2">
        <f>C28+D28+E28</f>
        <v>17</v>
      </c>
      <c r="C28" s="2">
        <f>'照vs松'!AK3</f>
        <v>1</v>
      </c>
      <c r="D28" s="2">
        <f>'照vs松'!AG3</f>
        <v>15</v>
      </c>
      <c r="E28" s="2">
        <f>'照vs松'!AI3</f>
        <v>1</v>
      </c>
      <c r="F28" s="3">
        <f>C28/(C28+D28)</f>
        <v>0.0625</v>
      </c>
      <c r="G28" s="38">
        <f>C28-D28</f>
        <v>-14</v>
      </c>
      <c r="H28" s="47" t="s">
        <v>53</v>
      </c>
      <c r="I28" s="38">
        <f>J28+K28</f>
        <v>58</v>
      </c>
      <c r="J28" s="2">
        <f>'照vs松'!AJ3</f>
        <v>11</v>
      </c>
      <c r="K28" s="2">
        <f>'照vs松'!AH3</f>
        <v>47</v>
      </c>
      <c r="L28" s="2">
        <f>J28-K28</f>
        <v>-36</v>
      </c>
      <c r="M28" s="3">
        <f>J28/I28</f>
        <v>0.1896551724137931</v>
      </c>
      <c r="N28" s="3">
        <f>K28/I28</f>
        <v>0.8103448275862069</v>
      </c>
      <c r="O28" s="8">
        <f>((J28-'照vs松'!AR3)/(I28-'照vs松'!AR3-'照vs松'!Z3))*3</f>
        <v>0.5789473684210527</v>
      </c>
      <c r="P28" s="8">
        <f>((K28-'今vs松'!Z3)/(I28-'今vs松'!Z3-'今vs松'!AR3))*3</f>
        <v>2.4107142857142856</v>
      </c>
      <c r="Q28" s="8">
        <f>'照vs松'!AA3/C28</f>
        <v>1</v>
      </c>
      <c r="R28" s="8">
        <f>'照vs松'!AQ3/D28</f>
        <v>0.5333333333333333</v>
      </c>
      <c r="S28" s="66">
        <f>'照vs松'!AS3</f>
        <v>0</v>
      </c>
      <c r="T28" s="67">
        <f>S28/(B28-E28)</f>
        <v>0</v>
      </c>
      <c r="U28" s="66">
        <f>'照vs松'!AD3</f>
        <v>0</v>
      </c>
      <c r="V28" s="68">
        <f>'照vs松'!AP3</f>
        <v>1</v>
      </c>
      <c r="W28" s="68">
        <f>'照vs松'!AB3</f>
        <v>8</v>
      </c>
      <c r="X28" s="38">
        <f>'照vs松'!AT3+'照vs松'!X3</f>
        <v>2</v>
      </c>
      <c r="Y28" s="38">
        <f>'照vs松'!AT3</f>
        <v>0</v>
      </c>
      <c r="Z28" s="68">
        <f>X28-Y28</f>
        <v>2</v>
      </c>
      <c r="AA28" s="3">
        <f>Y28/X28</f>
        <v>0</v>
      </c>
      <c r="AB28" s="68">
        <f>'照vs松'!AU3</f>
        <v>0</v>
      </c>
      <c r="AC28" s="68">
        <f>'照vs松'!W3</f>
        <v>2</v>
      </c>
      <c r="AE28" s="84" t="s">
        <v>37</v>
      </c>
    </row>
    <row r="29" spans="19:27" ht="13.5">
      <c r="S29" s="63"/>
      <c r="T29" s="64"/>
      <c r="U29" s="64"/>
      <c r="X29" s="39"/>
      <c r="Y29" s="39"/>
      <c r="Z29" s="39"/>
      <c r="AA29" s="39"/>
    </row>
    <row r="30" spans="1:31" ht="13.5">
      <c r="A30" s="137" t="s">
        <v>126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50" t="s">
        <v>75</v>
      </c>
      <c r="Y30" s="150"/>
      <c r="Z30" s="150"/>
      <c r="AA30" s="150"/>
      <c r="AB30" s="151"/>
      <c r="AC30" s="151"/>
      <c r="AE30" s="74" t="s">
        <v>161</v>
      </c>
    </row>
    <row r="31" spans="1:31" ht="13.5">
      <c r="A31" s="2"/>
      <c r="B31" s="9" t="s">
        <v>4</v>
      </c>
      <c r="C31" s="9" t="s">
        <v>2</v>
      </c>
      <c r="D31" s="9" t="s">
        <v>3</v>
      </c>
      <c r="E31" s="9" t="s">
        <v>6</v>
      </c>
      <c r="F31" s="9" t="s">
        <v>5</v>
      </c>
      <c r="G31" s="37" t="s">
        <v>44</v>
      </c>
      <c r="H31" s="47" t="s">
        <v>53</v>
      </c>
      <c r="I31" s="37" t="s">
        <v>46</v>
      </c>
      <c r="J31" s="9" t="s">
        <v>38</v>
      </c>
      <c r="K31" s="9" t="s">
        <v>39</v>
      </c>
      <c r="L31" s="9" t="s">
        <v>45</v>
      </c>
      <c r="M31" s="9" t="s">
        <v>170</v>
      </c>
      <c r="N31" s="9" t="s">
        <v>171</v>
      </c>
      <c r="O31" s="40" t="s">
        <v>40</v>
      </c>
      <c r="P31" s="40" t="s">
        <v>41</v>
      </c>
      <c r="Q31" s="9" t="s">
        <v>7</v>
      </c>
      <c r="R31" s="9" t="s">
        <v>8</v>
      </c>
      <c r="S31" s="9" t="s">
        <v>56</v>
      </c>
      <c r="T31" s="65" t="s">
        <v>74</v>
      </c>
      <c r="U31" s="40" t="s">
        <v>250</v>
      </c>
      <c r="V31" s="125" t="s">
        <v>119</v>
      </c>
      <c r="W31" s="125" t="s">
        <v>122</v>
      </c>
      <c r="X31" s="69" t="s">
        <v>4</v>
      </c>
      <c r="Y31" s="69" t="s">
        <v>2</v>
      </c>
      <c r="Z31" s="69" t="s">
        <v>3</v>
      </c>
      <c r="AA31" s="9" t="s">
        <v>5</v>
      </c>
      <c r="AB31" s="125" t="s">
        <v>119</v>
      </c>
      <c r="AC31" s="125" t="s">
        <v>122</v>
      </c>
      <c r="AE31" s="74" t="s">
        <v>141</v>
      </c>
    </row>
    <row r="32" spans="1:31" ht="13.5">
      <c r="A32" s="85" t="s">
        <v>0</v>
      </c>
      <c r="B32" s="2">
        <f>C32+D32+E32</f>
        <v>8</v>
      </c>
      <c r="C32" s="2">
        <f>'今vs松'!AG3</f>
        <v>7</v>
      </c>
      <c r="D32" s="2">
        <f>'今vs松'!AK3</f>
        <v>0</v>
      </c>
      <c r="E32" s="2">
        <f>'今vs松'!AI3</f>
        <v>1</v>
      </c>
      <c r="F32" s="3">
        <f>C32/(C32+D32)</f>
        <v>1</v>
      </c>
      <c r="G32" s="38">
        <f>C32-D32</f>
        <v>7</v>
      </c>
      <c r="H32" s="47" t="s">
        <v>53</v>
      </c>
      <c r="I32" s="38">
        <f>J32+K32</f>
        <v>24</v>
      </c>
      <c r="J32" s="2">
        <f>'今vs松'!AH3</f>
        <v>23</v>
      </c>
      <c r="K32" s="2">
        <f>'今vs松'!AJ3</f>
        <v>1</v>
      </c>
      <c r="L32" s="2">
        <f>J32-K32</f>
        <v>22</v>
      </c>
      <c r="M32" s="3">
        <f>J32/I32</f>
        <v>0.9583333333333334</v>
      </c>
      <c r="N32" s="3">
        <f>K32/I32</f>
        <v>0.041666666666666664</v>
      </c>
      <c r="O32" s="8">
        <f>((J32-'今vs松'!Z3)/(I32-'今vs松'!Z3-'今vs松'!AR3))*3</f>
        <v>2.8636363636363638</v>
      </c>
      <c r="P32" s="8">
        <f>((K32-'今vs松'!Z3)/(I32-'今vs松'!Z3-'今vs松'!AR3))*3</f>
        <v>-0.13636363636363635</v>
      </c>
      <c r="Q32" s="8">
        <f>'今vs松'!AQ3/C32</f>
        <v>0.14285714285714285</v>
      </c>
      <c r="R32" s="8" t="e">
        <f>'今vs松'!AA3/D32</f>
        <v>#DIV/0!</v>
      </c>
      <c r="S32" s="66">
        <f>'今vs松'!Y3</f>
        <v>6</v>
      </c>
      <c r="T32" s="67">
        <f>S32/(B32-E32)</f>
        <v>0.8571428571428571</v>
      </c>
      <c r="U32" s="66">
        <f>'今vs松'!AN3</f>
        <v>0</v>
      </c>
      <c r="V32" s="68">
        <f>'今vs松'!AB3</f>
        <v>7</v>
      </c>
      <c r="W32" s="68">
        <f>'今vs松'!AP3</f>
        <v>0</v>
      </c>
      <c r="X32" s="38">
        <f>'今vs松'!X3+'今vs松'!AT3</f>
        <v>0</v>
      </c>
      <c r="Y32" s="38">
        <f>'今vs松'!X3</f>
        <v>0</v>
      </c>
      <c r="Z32" s="68">
        <f>X32-Y32</f>
        <v>0</v>
      </c>
      <c r="AA32" s="3">
        <v>0</v>
      </c>
      <c r="AB32" s="68">
        <f>'今vs松'!W3</f>
        <v>0</v>
      </c>
      <c r="AC32" s="68">
        <f>'今vs松'!AU3</f>
        <v>0</v>
      </c>
      <c r="AE32" s="74" t="s">
        <v>142</v>
      </c>
    </row>
    <row r="33" spans="1:31" ht="13.5">
      <c r="A33" s="128" t="s">
        <v>1</v>
      </c>
      <c r="B33" s="2">
        <f>C33+D33+E33</f>
        <v>17</v>
      </c>
      <c r="C33" s="2">
        <f>'照vs松'!AG3</f>
        <v>15</v>
      </c>
      <c r="D33" s="2">
        <f>'照vs松'!AK3</f>
        <v>1</v>
      </c>
      <c r="E33" s="2">
        <f>'照vs松'!AI3</f>
        <v>1</v>
      </c>
      <c r="F33" s="3">
        <f>C33/(C33+D33)</f>
        <v>0.9375</v>
      </c>
      <c r="G33" s="38">
        <f>C33-D33</f>
        <v>14</v>
      </c>
      <c r="H33" s="47" t="s">
        <v>53</v>
      </c>
      <c r="I33" s="38">
        <f>J33+K33</f>
        <v>58</v>
      </c>
      <c r="J33" s="2">
        <f>'照vs松'!AH3</f>
        <v>47</v>
      </c>
      <c r="K33" s="2">
        <f>'照vs松'!AJ3</f>
        <v>11</v>
      </c>
      <c r="L33" s="2">
        <f>J33-K33</f>
        <v>36</v>
      </c>
      <c r="M33" s="3">
        <f>J33/I33</f>
        <v>0.8103448275862069</v>
      </c>
      <c r="N33" s="3">
        <f>K33/I33</f>
        <v>0.1896551724137931</v>
      </c>
      <c r="O33" s="8">
        <f>((J33-'照vs松'!Z3)/(I33-'照vs松'!Z3-'照vs松'!AR3))*3</f>
        <v>2.4210526315789473</v>
      </c>
      <c r="P33" s="8">
        <f>((K33-'照vs松'!AR3)/(I33-'照vs松'!AR3-'照vs松'!Z3))*3</f>
        <v>0.5789473684210527</v>
      </c>
      <c r="Q33" s="8">
        <f>'照vs松'!AQ3/C33</f>
        <v>0.5333333333333333</v>
      </c>
      <c r="R33" s="8">
        <f>'照vs松'!AA3/D33</f>
        <v>1</v>
      </c>
      <c r="S33" s="66">
        <f>'照vs松'!Y3</f>
        <v>9</v>
      </c>
      <c r="T33" s="67">
        <f>S33/(B33-E33)</f>
        <v>0.5625</v>
      </c>
      <c r="U33" s="66">
        <f>'照vs松'!AN3</f>
        <v>0</v>
      </c>
      <c r="V33" s="68">
        <f>'照vs松'!AB3</f>
        <v>8</v>
      </c>
      <c r="W33" s="68">
        <f>'照vs松'!AP3</f>
        <v>1</v>
      </c>
      <c r="X33" s="38">
        <f>'照vs松'!X3+'照vs松'!AT3</f>
        <v>2</v>
      </c>
      <c r="Y33" s="38">
        <f>'照vs松'!X3</f>
        <v>2</v>
      </c>
      <c r="Z33" s="68">
        <f>X33-Y33</f>
        <v>0</v>
      </c>
      <c r="AA33" s="3">
        <f>Y33/X33</f>
        <v>1</v>
      </c>
      <c r="AB33" s="68">
        <f>'照vs松'!W3</f>
        <v>2</v>
      </c>
      <c r="AC33" s="68">
        <f>'照vs松'!AU3</f>
        <v>0</v>
      </c>
      <c r="AE33" s="74" t="s">
        <v>143</v>
      </c>
    </row>
    <row r="34" ht="13.5">
      <c r="AE34" s="74" t="s">
        <v>145</v>
      </c>
    </row>
    <row r="35" ht="13.5">
      <c r="AE35" s="74" t="s">
        <v>162</v>
      </c>
    </row>
  </sheetData>
  <mergeCells count="12">
    <mergeCell ref="X14:AC14"/>
    <mergeCell ref="X20:AC20"/>
    <mergeCell ref="X25:AC25"/>
    <mergeCell ref="X30:AC30"/>
    <mergeCell ref="A1:W1"/>
    <mergeCell ref="A8:W8"/>
    <mergeCell ref="X1:AC1"/>
    <mergeCell ref="X8:AC8"/>
    <mergeCell ref="A14:W14"/>
    <mergeCell ref="A20:W20"/>
    <mergeCell ref="A25:W25"/>
    <mergeCell ref="A30:W3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 topLeftCell="A1">
      <selection activeCell="A1" sqref="A1:W1"/>
    </sheetView>
  </sheetViews>
  <sheetFormatPr defaultColWidth="9.00390625" defaultRowHeight="13.5"/>
  <cols>
    <col min="1" max="1" width="2.875" style="0" customWidth="1"/>
    <col min="2" max="2" width="4.125" style="0" customWidth="1"/>
    <col min="3" max="5" width="3.625" style="0" customWidth="1"/>
    <col min="6" max="6" width="5.00390625" style="0" customWidth="1"/>
    <col min="7" max="7" width="3.625" style="39" customWidth="1"/>
    <col min="8" max="8" width="5.125" style="39" customWidth="1"/>
    <col min="9" max="9" width="3.625" style="39" customWidth="1"/>
    <col min="10" max="12" width="3.625" style="0" customWidth="1"/>
    <col min="13" max="14" width="5.00390625" style="0" customWidth="1"/>
    <col min="15" max="16" width="5.625" style="0" customWidth="1"/>
    <col min="17" max="19" width="4.625" style="0" customWidth="1"/>
    <col min="20" max="20" width="6.125" style="0" customWidth="1"/>
    <col min="21" max="21" width="3.625" style="0" customWidth="1"/>
    <col min="22" max="23" width="5.125" style="39" customWidth="1"/>
    <col min="24" max="26" width="4.125" style="0" customWidth="1"/>
    <col min="27" max="27" width="5.00390625" style="0" customWidth="1"/>
    <col min="28" max="29" width="5.125" style="39" customWidth="1"/>
    <col min="30" max="30" width="1.625" style="0" customWidth="1"/>
    <col min="31" max="31" width="5.25390625" style="0" customWidth="1"/>
    <col min="32" max="95" width="5.125" style="0" customWidth="1"/>
  </cols>
  <sheetData>
    <row r="1" spans="1:31" ht="13.5">
      <c r="A1" s="138" t="s">
        <v>255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40" t="s">
        <v>180</v>
      </c>
      <c r="Y1" s="140"/>
      <c r="Z1" s="140"/>
      <c r="AA1" s="140"/>
      <c r="AB1" s="141"/>
      <c r="AC1" s="141"/>
      <c r="AE1" s="83" t="s">
        <v>20</v>
      </c>
    </row>
    <row r="2" spans="1:31" ht="13.5" customHeight="1">
      <c r="A2" s="2"/>
      <c r="B2" s="9" t="s">
        <v>4</v>
      </c>
      <c r="C2" s="9" t="s">
        <v>2</v>
      </c>
      <c r="D2" s="9" t="s">
        <v>3</v>
      </c>
      <c r="E2" s="9" t="s">
        <v>6</v>
      </c>
      <c r="F2" s="9" t="s">
        <v>5</v>
      </c>
      <c r="G2" s="37" t="s">
        <v>252</v>
      </c>
      <c r="H2" s="40" t="s">
        <v>54</v>
      </c>
      <c r="I2" s="37" t="s">
        <v>253</v>
      </c>
      <c r="J2" s="9" t="s">
        <v>38</v>
      </c>
      <c r="K2" s="9" t="s">
        <v>39</v>
      </c>
      <c r="L2" s="9" t="s">
        <v>181</v>
      </c>
      <c r="M2" s="9" t="s">
        <v>182</v>
      </c>
      <c r="N2" s="9" t="s">
        <v>183</v>
      </c>
      <c r="O2" s="40" t="s">
        <v>40</v>
      </c>
      <c r="P2" s="40" t="s">
        <v>41</v>
      </c>
      <c r="Q2" s="9" t="s">
        <v>7</v>
      </c>
      <c r="R2" s="9" t="s">
        <v>8</v>
      </c>
      <c r="S2" s="9" t="s">
        <v>56</v>
      </c>
      <c r="T2" s="65" t="s">
        <v>74</v>
      </c>
      <c r="U2" s="40" t="s">
        <v>250</v>
      </c>
      <c r="V2" s="125" t="s">
        <v>119</v>
      </c>
      <c r="W2" s="125" t="s">
        <v>122</v>
      </c>
      <c r="X2" s="65" t="s">
        <v>4</v>
      </c>
      <c r="Y2" s="65" t="s">
        <v>2</v>
      </c>
      <c r="Z2" s="65" t="s">
        <v>3</v>
      </c>
      <c r="AA2" s="9" t="s">
        <v>5</v>
      </c>
      <c r="AB2" s="125" t="s">
        <v>119</v>
      </c>
      <c r="AC2" s="125" t="s">
        <v>122</v>
      </c>
      <c r="AE2" s="74" t="s">
        <v>18</v>
      </c>
    </row>
    <row r="3" spans="1:31" ht="13.5">
      <c r="A3" s="85" t="s">
        <v>0</v>
      </c>
      <c r="B3" s="2">
        <f>SUM(C3:E3)</f>
        <v>52</v>
      </c>
      <c r="C3" s="2">
        <f>'今vs照'!AG4+'今vs松'!AG4</f>
        <v>22</v>
      </c>
      <c r="D3" s="2">
        <f>'今vs照'!AK4+'今vs松'!AK4</f>
        <v>22</v>
      </c>
      <c r="E3" s="2">
        <f>'今vs照'!AI4+'今vs松'!AI4</f>
        <v>8</v>
      </c>
      <c r="F3" s="3">
        <f>C3/(C3+D3)</f>
        <v>0.5</v>
      </c>
      <c r="G3" s="38">
        <f>C3-D3</f>
        <v>0</v>
      </c>
      <c r="H3" s="47" t="s">
        <v>184</v>
      </c>
      <c r="I3" s="38">
        <f>J4+K4</f>
        <v>210</v>
      </c>
      <c r="J3" s="2">
        <f>'今vs照'!AH4+'今vs松'!AH4</f>
        <v>101</v>
      </c>
      <c r="K3" s="2">
        <f>'今vs照'!AJ4+'今vs松'!AJ4</f>
        <v>96</v>
      </c>
      <c r="L3" s="2">
        <f>J3-K3</f>
        <v>5</v>
      </c>
      <c r="M3" s="3">
        <f>J3/I3</f>
        <v>0.48095238095238096</v>
      </c>
      <c r="N3" s="3">
        <f>K3/I3</f>
        <v>0.45714285714285713</v>
      </c>
      <c r="O3" s="8">
        <f>((J4-'今vs照'!Z4-'今vs松'!Z4)/(I4-'今vs照'!Z4-'今vs照'!AR4-'今vs松'!Z4-'今vs松'!AR4))*4</f>
        <v>2</v>
      </c>
      <c r="P3" s="8">
        <f>((K4-'今vs照'!AR4-'今vs松'!AR4)/(I4-'今vs照'!AR4-'今vs照'!Z4-'今vs松'!AR4-'今vs松'!Z4))*4</f>
        <v>2</v>
      </c>
      <c r="Q3" s="8">
        <f>('今vs照'!AQ3+'今vs松'!BG3)/C3</f>
        <v>5.7727272727272725</v>
      </c>
      <c r="R3" s="8">
        <f>('今vs照'!AA3+'今vs松'!AA3)/D3</f>
        <v>4.7272727272727275</v>
      </c>
      <c r="S3" s="66">
        <f>'今vs照'!Y4+'今vs松'!Y4</f>
        <v>5</v>
      </c>
      <c r="T3" s="130">
        <f>S3/(B3-E3)</f>
        <v>0.11363636363636363</v>
      </c>
      <c r="U3" s="66">
        <f>'今vs照'!AD4+'今vs松'!AD4</f>
        <v>2</v>
      </c>
      <c r="V3" s="131">
        <f>IF('今vs照'!AB4&gt;'今vs松'!AB4,'今vs照'!AB4,'今vs松'!AB4)</f>
        <v>7</v>
      </c>
      <c r="W3" s="131">
        <f>IF('今vs照'!AP4&gt;'今vs松'!AP4,'今vs照'!AP4,'今vs松'!AP4)</f>
        <v>7</v>
      </c>
      <c r="X3" s="131">
        <f>'今vs照'!X4+'今vs照'!AT4+'今vs松'!X4+'今vs松'!AT4</f>
        <v>17</v>
      </c>
      <c r="Y3" s="131">
        <f>'今vs照'!X4+'今vs松'!X4</f>
        <v>8</v>
      </c>
      <c r="Z3" s="131">
        <f>X4-Y4</f>
        <v>8</v>
      </c>
      <c r="AA3" s="3">
        <f>Y3/X3</f>
        <v>0.47058823529411764</v>
      </c>
      <c r="AB3" s="131">
        <f>IF('今vs照'!W4&gt;'今vs松'!W4,'今vs照'!W4,'今vs松'!W4)</f>
        <v>3</v>
      </c>
      <c r="AC3" s="131">
        <f>IF('今vs照'!AU4&gt;'今vs松'!AU4,'今vs照'!AU4,'今vs松'!AU4)</f>
        <v>4</v>
      </c>
      <c r="AE3" s="83" t="s">
        <v>19</v>
      </c>
    </row>
    <row r="4" spans="1:31" ht="13.5">
      <c r="A4" s="128" t="s">
        <v>1</v>
      </c>
      <c r="B4" s="2">
        <f>SUM(C4:E4)</f>
        <v>56</v>
      </c>
      <c r="C4" s="2">
        <f>'今vs照'!AK4+'照vs松'!AG4</f>
        <v>26</v>
      </c>
      <c r="D4" s="2">
        <f>'今vs照'!AG4+'照vs松'!AK4</f>
        <v>22</v>
      </c>
      <c r="E4" s="2">
        <f>'今vs照'!AI4+'照vs松'!AI4</f>
        <v>8</v>
      </c>
      <c r="F4" s="3">
        <f>C4/(C4+D4)</f>
        <v>0.5416666666666666</v>
      </c>
      <c r="G4" s="38">
        <f>C4-D4</f>
        <v>4</v>
      </c>
      <c r="H4" s="46">
        <f>((C3-C4)+(D4-D3))/2</f>
        <v>-2</v>
      </c>
      <c r="I4" s="38">
        <f>J4+K4</f>
        <v>210</v>
      </c>
      <c r="J4" s="2">
        <f>'今vs照'!AJ4+'照vs松'!AH4</f>
        <v>109</v>
      </c>
      <c r="K4" s="2">
        <f>'今vs照'!AH4+'照vs松'!AJ4</f>
        <v>101</v>
      </c>
      <c r="L4" s="2">
        <f>J4-K4</f>
        <v>8</v>
      </c>
      <c r="M4" s="3">
        <f>J4/I4</f>
        <v>0.5190476190476191</v>
      </c>
      <c r="N4" s="3">
        <f>K4/I4</f>
        <v>0.48095238095238096</v>
      </c>
      <c r="O4" s="8">
        <f>((J4-'今vs照'!AR4-'照vs松'!Z4)/(I4-'今vs照'!AR4-'今vs照'!Z4-'照vs松'!Z4-'照vs松'!AR4))*4</f>
        <v>2.12807881773399</v>
      </c>
      <c r="P4" s="8">
        <f>((K4-'今vs照'!Z4-'照vs松'!AR4)/(I4-'今vs照'!Z4-'今vs照'!AR4-'照vs松'!AR4-'照vs松'!Z4))*4</f>
        <v>1.8719211822660098</v>
      </c>
      <c r="Q4" s="8">
        <f>('今vs照'!AA3+'照vs松'!AQ3)/C4</f>
        <v>4.3076923076923075</v>
      </c>
      <c r="R4" s="8">
        <f>('今vs照'!AQ3+'照vs松'!AA3)/D4</f>
        <v>5.818181818181818</v>
      </c>
      <c r="S4" s="66">
        <f>'今vs照'!AS4+'照vs松'!Y4</f>
        <v>6</v>
      </c>
      <c r="T4" s="130">
        <f>S4/(B4-E4)</f>
        <v>0.125</v>
      </c>
      <c r="U4" s="66">
        <f>'今vs照'!AN4+'照vs松'!AD4</f>
        <v>0</v>
      </c>
      <c r="V4" s="66">
        <f>IF('今vs照'!AP4&gt;'照vs松'!AP4,'今vs照'!AP4,'照vs松'!AP4)</f>
        <v>7</v>
      </c>
      <c r="W4" s="131">
        <f>IF('今vs照'!AB4&gt;'照vs松'!AP4,'今vs照'!AB4,'照vs松'!AP4)</f>
        <v>4</v>
      </c>
      <c r="X4" s="131">
        <f>'今vs照'!AT4+'今vs照'!X4+'照vs松'!X4+'照vs松'!AT4</f>
        <v>17</v>
      </c>
      <c r="Y4" s="131">
        <f>'今vs照'!AT4+'今vs松'!AT4</f>
        <v>9</v>
      </c>
      <c r="Z4" s="131">
        <f>X4-Y4</f>
        <v>8</v>
      </c>
      <c r="AA4" s="3">
        <f>Y4/X4</f>
        <v>0.5294117647058824</v>
      </c>
      <c r="AB4" s="66">
        <f>IF('今vs照'!AU4&gt;'照vs松'!W4,'今vs照'!AU4,'照vs松'!W4)</f>
        <v>4</v>
      </c>
      <c r="AC4" s="131">
        <f>IF('今vs照'!W4&gt;'照vs松'!AU4,'今vs照'!W4,'照vs松'!AU4)</f>
        <v>3</v>
      </c>
      <c r="AE4" s="83" t="s">
        <v>52</v>
      </c>
    </row>
    <row r="5" spans="1:31" ht="13.5">
      <c r="A5" s="116" t="s">
        <v>125</v>
      </c>
      <c r="B5" s="2">
        <f>SUM(C5:E5)</f>
        <v>6</v>
      </c>
      <c r="C5" s="2">
        <f>'今vs松'!AK4+'照vs松'!AK4</f>
        <v>0</v>
      </c>
      <c r="D5" s="2">
        <f>'今vs松'!AG4+'照vs松'!AG4</f>
        <v>4</v>
      </c>
      <c r="E5" s="2">
        <f>'今vs松'!AI4+'照vs松'!AI4</f>
        <v>2</v>
      </c>
      <c r="F5" s="3">
        <f>C5/(C5+D5)</f>
        <v>0</v>
      </c>
      <c r="G5" s="38">
        <f>C5-D5</f>
        <v>-4</v>
      </c>
      <c r="H5" s="46">
        <f>((C4-C5)+(D5-D4))/2</f>
        <v>4</v>
      </c>
      <c r="I5" s="38">
        <f>J5+K5</f>
        <v>17</v>
      </c>
      <c r="J5" s="2">
        <f>'今vs松'!AJ4+'照vs松'!AJ4</f>
        <v>2</v>
      </c>
      <c r="K5" s="2">
        <f>'今vs松'!AH4+'照vs松'!AH4</f>
        <v>15</v>
      </c>
      <c r="L5" s="2">
        <f>J5-K5</f>
        <v>-13</v>
      </c>
      <c r="M5" s="3">
        <f>J5/I5</f>
        <v>0.11764705882352941</v>
      </c>
      <c r="N5" s="3">
        <f>K5/I5</f>
        <v>0.8823529411764706</v>
      </c>
      <c r="O5" s="8">
        <f>((J5-'今vs松'!AR4-'照vs松'!AR4)/(I5-'今vs松'!AR4-'今vs松'!Z4-'照vs松'!AR4-'照vs松'!Z4))*4</f>
        <v>0.5714285714285714</v>
      </c>
      <c r="P5" s="8">
        <f>((K5-'今vs松'!Z4-'照vs松'!Z4)/(I5-'今vs松'!Z4-'今vs松'!AR4-'照vs松'!Z4-'照vs松'!AR4))*4</f>
        <v>3.4285714285714284</v>
      </c>
      <c r="Q5" s="8" t="e">
        <f>('今vs松'!AA3+'照vs松'!AA3)/C5</f>
        <v>#DIV/0!</v>
      </c>
      <c r="R5" s="8">
        <f>('今vs松'!AQ13+'照vs松'!AQ13)/D5</f>
        <v>0.25</v>
      </c>
      <c r="S5" s="66">
        <f>'今vs松'!AS4+'照vs松'!AS4</f>
        <v>0</v>
      </c>
      <c r="T5" s="130">
        <f>S5/(B5-E5)</f>
        <v>0</v>
      </c>
      <c r="U5" s="66">
        <f>'今vs松'!AN4+'照vs松'!AN4</f>
        <v>0</v>
      </c>
      <c r="V5" s="131">
        <f>IF('今vs松'!AP4&gt;'照vs松'!AP4,'今vs松'!AP4,'照vs松'!AP4)</f>
        <v>0</v>
      </c>
      <c r="W5" s="131">
        <f>IF('今vs松'!AB4&gt;'照vs松'!AB4,'今vs松'!AB4,'照vs松'!AB4)</f>
        <v>8</v>
      </c>
      <c r="X5" s="131">
        <f>'今vs松'!AT4+'今vs松'!X4+'照vs松'!AT4+'照vs松'!X4</f>
        <v>0</v>
      </c>
      <c r="Y5" s="131">
        <f>'今vs松'!AT4+'照vs松'!AT4</f>
        <v>0</v>
      </c>
      <c r="Z5" s="131">
        <f>X5-Y5</f>
        <v>0</v>
      </c>
      <c r="AA5" s="3" t="e">
        <f>Y5/X5</f>
        <v>#DIV/0!</v>
      </c>
      <c r="AB5" s="131">
        <f>IF('今vs松'!AU4&gt;'照vs松'!AU4,'今vs松'!AU4,'照vs松'!AU4)</f>
        <v>0</v>
      </c>
      <c r="AC5" s="131">
        <f>IF('今vs松'!W4&gt;'照vs松'!W4,'今vs松'!W4,'照vs松'!W4)</f>
        <v>2</v>
      </c>
      <c r="AE5" s="84" t="s">
        <v>42</v>
      </c>
    </row>
    <row r="6" spans="19:31" ht="13.5">
      <c r="S6" s="63"/>
      <c r="T6" s="64"/>
      <c r="U6" s="64"/>
      <c r="X6" s="64"/>
      <c r="Y6" s="64"/>
      <c r="Z6" s="64"/>
      <c r="AA6" s="64"/>
      <c r="AE6" s="83" t="s">
        <v>43</v>
      </c>
    </row>
    <row r="7" spans="19:31" ht="13.5">
      <c r="S7" s="63"/>
      <c r="T7" s="64"/>
      <c r="U7" s="64"/>
      <c r="X7" s="64"/>
      <c r="Y7" s="64"/>
      <c r="Z7" s="64"/>
      <c r="AA7" s="64"/>
      <c r="AE7" s="83" t="s">
        <v>77</v>
      </c>
    </row>
    <row r="8" spans="1:31" ht="13.5">
      <c r="A8" s="139" t="s">
        <v>13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2" t="s">
        <v>185</v>
      </c>
      <c r="Y8" s="142"/>
      <c r="Z8" s="142"/>
      <c r="AA8" s="142"/>
      <c r="AB8" s="143"/>
      <c r="AC8" s="143"/>
      <c r="AE8" s="83" t="s">
        <v>79</v>
      </c>
    </row>
    <row r="9" spans="1:31" ht="13.5">
      <c r="A9" s="2"/>
      <c r="B9" s="9" t="s">
        <v>4</v>
      </c>
      <c r="C9" s="9" t="s">
        <v>2</v>
      </c>
      <c r="D9" s="9" t="s">
        <v>3</v>
      </c>
      <c r="E9" s="9" t="s">
        <v>6</v>
      </c>
      <c r="F9" s="9" t="s">
        <v>5</v>
      </c>
      <c r="G9" s="37" t="s">
        <v>252</v>
      </c>
      <c r="H9" s="47" t="s">
        <v>254</v>
      </c>
      <c r="I9" s="37" t="s">
        <v>253</v>
      </c>
      <c r="J9" s="9" t="s">
        <v>38</v>
      </c>
      <c r="K9" s="9" t="s">
        <v>39</v>
      </c>
      <c r="L9" s="9" t="s">
        <v>181</v>
      </c>
      <c r="M9" s="9" t="s">
        <v>182</v>
      </c>
      <c r="N9" s="9" t="s">
        <v>183</v>
      </c>
      <c r="O9" s="40" t="s">
        <v>40</v>
      </c>
      <c r="P9" s="40" t="s">
        <v>41</v>
      </c>
      <c r="Q9" s="9" t="s">
        <v>7</v>
      </c>
      <c r="R9" s="9" t="s">
        <v>8</v>
      </c>
      <c r="S9" s="9" t="s">
        <v>56</v>
      </c>
      <c r="T9" s="65" t="s">
        <v>74</v>
      </c>
      <c r="U9" s="40" t="s">
        <v>250</v>
      </c>
      <c r="V9" s="125" t="s">
        <v>119</v>
      </c>
      <c r="W9" s="125" t="s">
        <v>122</v>
      </c>
      <c r="X9" s="65" t="s">
        <v>4</v>
      </c>
      <c r="Y9" s="65" t="s">
        <v>2</v>
      </c>
      <c r="Z9" s="65" t="s">
        <v>3</v>
      </c>
      <c r="AA9" s="9" t="s">
        <v>5</v>
      </c>
      <c r="AB9" s="125" t="s">
        <v>119</v>
      </c>
      <c r="AC9" s="125" t="s">
        <v>122</v>
      </c>
      <c r="AE9" s="83" t="s">
        <v>76</v>
      </c>
    </row>
    <row r="10" spans="1:31" ht="13.5">
      <c r="A10" s="85" t="s">
        <v>0</v>
      </c>
      <c r="B10" s="2">
        <f>SUM(C10:E10)</f>
        <v>33</v>
      </c>
      <c r="C10" s="2">
        <f>'今vs照'!R4+'今vs松'!R4</f>
        <v>14</v>
      </c>
      <c r="D10" s="2">
        <f>('今vs照'!S4-'今vs照'!R4-'今vs照'!J4)+('今vs松'!S4-'今vs松'!R4-'今vs松'!J4)</f>
        <v>14</v>
      </c>
      <c r="E10" s="2">
        <f>'今vs照'!J4+'今vs松'!J4</f>
        <v>5</v>
      </c>
      <c r="F10" s="3">
        <f>C10/(C10+D10)</f>
        <v>0.5</v>
      </c>
      <c r="G10" s="38">
        <f>C10-D10</f>
        <v>0</v>
      </c>
      <c r="H10" s="47" t="s">
        <v>184</v>
      </c>
      <c r="I10" s="38">
        <f>J10+K10</f>
        <v>125</v>
      </c>
      <c r="J10" s="2">
        <f>'今vs照'!N4+'今vs松'!N4</f>
        <v>61</v>
      </c>
      <c r="K10" s="2">
        <f>'今vs照'!M4+'今vs松'!M4</f>
        <v>64</v>
      </c>
      <c r="L10" s="2">
        <f>J10-K10</f>
        <v>-3</v>
      </c>
      <c r="M10" s="3">
        <f>J10/I10</f>
        <v>0.488</v>
      </c>
      <c r="N10" s="3">
        <f>K10/I10</f>
        <v>0.512</v>
      </c>
      <c r="O10" s="8">
        <f>((J10-'今vs照'!I4-'今vs松'!I4)/(I10-'今vs照'!I4-'今vs照'!H4-'今vs松'!I4-'今vs松'!H4))*4</f>
        <v>1.982905982905983</v>
      </c>
      <c r="P10" s="8">
        <f>((K10-'今vs照'!H4-'今vs松'!H4)/(I10-'今vs照'!H4-'今vs照'!I4-'今vs松'!H4-'今vs松'!I4))*4</f>
        <v>2.017094017094017</v>
      </c>
      <c r="Q10" s="8">
        <f>('今vs照'!L3+'今vs松'!L3)/C10</f>
        <v>4.714285714285714</v>
      </c>
      <c r="R10" s="8">
        <f>('今vs照'!K3+'今vs松'!K3)/D10</f>
        <v>4.357142857142857</v>
      </c>
      <c r="S10" s="66">
        <f>'今vs照'!G4+'今vs松'!G4</f>
        <v>3</v>
      </c>
      <c r="T10" s="130">
        <f>S10/(B10-E10)</f>
        <v>0.10714285714285714</v>
      </c>
      <c r="U10" s="66">
        <f>'今vs照'!Q4+'今vs松'!Q4</f>
        <v>2</v>
      </c>
      <c r="V10" s="126">
        <f>IF('今vs照'!P4&gt;'今vs松'!P4,'今vs照'!P4,'今vs松'!P4)</f>
        <v>6</v>
      </c>
      <c r="W10" s="126">
        <f>IF('今vs照'!O4&gt;'今vs松'!O4,'今vs照'!O4,'今vs松'!O4)</f>
        <v>7</v>
      </c>
      <c r="X10" s="38">
        <f>'今vs照'!F4+'今vs照'!BL4+'今vs松'!F4+'今vs松'!BL4</f>
        <v>10</v>
      </c>
      <c r="Y10" s="38">
        <f>'今vs照'!F4+'今vs松'!F4</f>
        <v>6</v>
      </c>
      <c r="Z10" s="131">
        <f>X10-Y10</f>
        <v>4</v>
      </c>
      <c r="AA10" s="3">
        <f>Y10/X10</f>
        <v>0.6</v>
      </c>
      <c r="AB10" s="126">
        <f>IF('今vs照'!E4&gt;'今vs松'!E4,'今vs照'!E4,'今vs松'!E4)</f>
        <v>0</v>
      </c>
      <c r="AC10" s="126">
        <f>IF('今vs照'!D4&gt;'今vs松'!D4,'今vs照'!D4,'今vs松'!D4)</f>
        <v>0</v>
      </c>
      <c r="AE10" s="83" t="s">
        <v>80</v>
      </c>
    </row>
    <row r="11" spans="1:31" ht="13.5">
      <c r="A11" s="128" t="s">
        <v>1</v>
      </c>
      <c r="B11" s="2">
        <f>SUM(C11:E11)</f>
        <v>23</v>
      </c>
      <c r="C11" s="2">
        <f>'今vs照'!AZ4+'照vs松'!R4</f>
        <v>12</v>
      </c>
      <c r="D11" s="2">
        <f>('今vs照'!AY4-'今vs照'!AZ4-'今vs照'!BH4)+('照vs松'!S4-'照vs松'!R4-'照vs松'!J4)</f>
        <v>8</v>
      </c>
      <c r="E11" s="2">
        <f>'今vs照'!BH4+'照vs松'!J4</f>
        <v>3</v>
      </c>
      <c r="F11" s="3">
        <f>C11/(C11+D11)</f>
        <v>0.6</v>
      </c>
      <c r="G11" s="38">
        <f>C11-D11</f>
        <v>4</v>
      </c>
      <c r="H11" s="47" t="s">
        <v>186</v>
      </c>
      <c r="I11" s="38">
        <f>J11+K11</f>
        <v>85</v>
      </c>
      <c r="J11" s="2">
        <f>'今vs照'!BD4+'照vs松'!N4</f>
        <v>45</v>
      </c>
      <c r="K11" s="2">
        <f>'今vs照'!BE4+'照vs松'!M4</f>
        <v>40</v>
      </c>
      <c r="L11" s="2">
        <f>J11-K11</f>
        <v>5</v>
      </c>
      <c r="M11" s="3">
        <f>J11/I11</f>
        <v>0.5294117647058824</v>
      </c>
      <c r="N11" s="3">
        <f>K11/I11</f>
        <v>0.47058823529411764</v>
      </c>
      <c r="O11" s="8">
        <f>((J11-'今vs照'!BI4-'照vs松'!I4)/(I11-'今vs照'!BI4-'今vs照'!BJ4-'照vs松'!I4-'照vs松'!H4))*4</f>
        <v>2.0952380952380953</v>
      </c>
      <c r="P11" s="8">
        <f>((K11-'今vs照'!BJ4-'照vs松'!H4)/(I11-'今vs照'!BJ4-'今vs照'!BI4-'照vs松'!H4-'照vs松'!I4))*4</f>
        <v>1.9047619047619047</v>
      </c>
      <c r="Q11" s="8">
        <f>('今vs照'!BF3+'照vs松'!L3)/C11</f>
        <v>4.083333333333333</v>
      </c>
      <c r="R11" s="8">
        <f>('今vs照'!BG3+'照vs松'!K3)/D11</f>
        <v>7.875</v>
      </c>
      <c r="S11" s="66">
        <f>'今vs照'!BK4+'照vs松'!G4</f>
        <v>3</v>
      </c>
      <c r="T11" s="130">
        <f>S11/(B11-E11)</f>
        <v>0.15</v>
      </c>
      <c r="U11" s="66">
        <f>'今vs照'!BA4+'照vs松'!Q4</f>
        <v>0</v>
      </c>
      <c r="V11" s="126">
        <f>IF('今vs照'!BB4&gt;'照vs松'!P4,'今vs照'!BB4,'照vs松'!P4)</f>
        <v>7</v>
      </c>
      <c r="W11" s="126">
        <f>IF('今vs照'!BC4&gt;'照vs松'!O4,'今vs照'!BC4,'照vs松'!O4)</f>
        <v>6</v>
      </c>
      <c r="X11" s="38">
        <f>'今vs照'!BL4+'今vs照'!F4+'照vs松'!F4+'照vs松'!BL4</f>
        <v>10</v>
      </c>
      <c r="Y11" s="38">
        <f>'今vs照'!BL4+'照vs松'!F4</f>
        <v>4</v>
      </c>
      <c r="Z11" s="131">
        <f>X11-Y11</f>
        <v>6</v>
      </c>
      <c r="AA11" s="3">
        <f>Y11/X11</f>
        <v>0.4</v>
      </c>
      <c r="AB11" s="126">
        <f>IF('今vs照'!BM4&gt;'照vs松'!E4,'今vs照'!BM4,'照vs松'!E4)</f>
        <v>3</v>
      </c>
      <c r="AC11" s="126">
        <f>IF('今vs照'!BN4&gt;'照vs松'!D4,'今vs照'!BN4,'照vs松'!D4)</f>
        <v>2</v>
      </c>
      <c r="AE11" s="74" t="s">
        <v>50</v>
      </c>
    </row>
    <row r="12" spans="1:31" ht="13.5">
      <c r="A12" s="116" t="s">
        <v>125</v>
      </c>
      <c r="B12" s="2">
        <f>SUM(C12:E12)</f>
        <v>0</v>
      </c>
      <c r="C12" s="2">
        <f>'今vs松'!AZ4+'照vs松'!AZ4</f>
        <v>0</v>
      </c>
      <c r="D12" s="2">
        <f>('今vs松'!AY4-'今vs松'!AZ4-'今vs松'!BH4)+('照vs松'!AY4-'照vs松'!AZ4-'照vs松'!BH4)</f>
        <v>0</v>
      </c>
      <c r="E12" s="2">
        <f>'今vs松'!BH4+'照vs松'!BH4</f>
        <v>0</v>
      </c>
      <c r="F12" s="3" t="e">
        <f>C12/(C12+D12)</f>
        <v>#DIV/0!</v>
      </c>
      <c r="G12" s="38">
        <f>C12-D12</f>
        <v>0</v>
      </c>
      <c r="H12" s="47" t="s">
        <v>184</v>
      </c>
      <c r="I12" s="38">
        <f>J12+K12</f>
        <v>0</v>
      </c>
      <c r="J12" s="2">
        <f>'今vs松'!BD4+'照vs松'!BD4</f>
        <v>0</v>
      </c>
      <c r="K12" s="2">
        <f>'今vs松'!BE4+'照vs松'!BE4</f>
        <v>0</v>
      </c>
      <c r="L12" s="2">
        <f>J12-K12</f>
        <v>0</v>
      </c>
      <c r="M12" s="3" t="e">
        <f>J12/I12</f>
        <v>#DIV/0!</v>
      </c>
      <c r="N12" s="3" t="e">
        <f>K12/I12</f>
        <v>#DIV/0!</v>
      </c>
      <c r="O12" s="8" t="e">
        <f>((J12-'今vs松'!BI4-'照vs松'!BI4)/(I12-'今vs松'!BI4-'今vs松'!BJ4-'照vs松'!BI4-'照vs松'!BJ4))*4</f>
        <v>#DIV/0!</v>
      </c>
      <c r="P12" s="8" t="e">
        <f>((K12-'今vs松'!BJ4-'照vs松'!BJ4)/(I12-'今vs松'!BJ4-'今vs松'!BI4-'照vs松'!BI4))*4</f>
        <v>#DIV/0!</v>
      </c>
      <c r="Q12" s="8" t="e">
        <f>('今vs松'!BF3+'照vs松'!BF3)/C12</f>
        <v>#DIV/0!</v>
      </c>
      <c r="R12" s="8" t="e">
        <f>('今vs松'!BG3+'照vs松'!BG3)/D12</f>
        <v>#DIV/0!</v>
      </c>
      <c r="S12" s="66">
        <f>'今vs松'!BK4+'照vs松'!BK4</f>
        <v>0</v>
      </c>
      <c r="T12" s="130" t="e">
        <f>S12/(B12-E12)</f>
        <v>#DIV/0!</v>
      </c>
      <c r="U12" s="66">
        <f>'今vs松'!BA4+'照vs松'!BA4</f>
        <v>0</v>
      </c>
      <c r="V12" s="126">
        <f>IF('今vs松'!BB4&gt;'照vs松'!BB4,'今vs松'!BB4,'照vs松'!BB4)</f>
        <v>0</v>
      </c>
      <c r="W12" s="126">
        <f>IF('今vs松'!BC4&gt;'照vs松'!BC4,'今vs松'!BC4,'照vs松'!BC4)</f>
        <v>4</v>
      </c>
      <c r="X12" s="38">
        <f>'今vs松'!BL4+'今vs松'!F4+'照vs松'!BL4+'照vs松'!F4</f>
        <v>0</v>
      </c>
      <c r="Y12" s="38">
        <f>'今vs松'!BL4+'照vs松'!BL4</f>
        <v>0</v>
      </c>
      <c r="Z12" s="131">
        <f>X12-Y12</f>
        <v>0</v>
      </c>
      <c r="AA12" s="3" t="e">
        <f>Y12/X12</f>
        <v>#DIV/0!</v>
      </c>
      <c r="AB12" s="126">
        <f>IF('今vs松'!E4&gt;'照vs松'!E4,'今vs松'!E4,'照vs松'!E4)</f>
        <v>1</v>
      </c>
      <c r="AC12" s="126">
        <f>IF('今vs松'!D4&gt;'照vs松'!D4,'今vs松'!D4,'照vs松'!D4)</f>
        <v>0</v>
      </c>
      <c r="AE12" s="74" t="s">
        <v>81</v>
      </c>
    </row>
    <row r="13" spans="19:31" ht="13.5">
      <c r="S13" s="63"/>
      <c r="T13" s="64"/>
      <c r="U13" s="64"/>
      <c r="X13" s="39"/>
      <c r="Y13" s="39"/>
      <c r="Z13" s="39"/>
      <c r="AA13" s="39"/>
      <c r="AE13" s="74" t="s">
        <v>51</v>
      </c>
    </row>
    <row r="14" spans="1:31" ht="13.5">
      <c r="A14" s="134" t="s">
        <v>12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44" t="s">
        <v>185</v>
      </c>
      <c r="Y14" s="144"/>
      <c r="Z14" s="144"/>
      <c r="AA14" s="144"/>
      <c r="AB14" s="145"/>
      <c r="AC14" s="145"/>
      <c r="AE14" s="74" t="s">
        <v>81</v>
      </c>
    </row>
    <row r="15" spans="1:31" ht="13.5">
      <c r="A15" s="2"/>
      <c r="B15" s="9" t="s">
        <v>4</v>
      </c>
      <c r="C15" s="9" t="s">
        <v>2</v>
      </c>
      <c r="D15" s="9" t="s">
        <v>3</v>
      </c>
      <c r="E15" s="9" t="s">
        <v>6</v>
      </c>
      <c r="F15" s="9" t="s">
        <v>5</v>
      </c>
      <c r="G15" s="37" t="s">
        <v>252</v>
      </c>
      <c r="H15" s="47" t="s">
        <v>254</v>
      </c>
      <c r="I15" s="37" t="s">
        <v>253</v>
      </c>
      <c r="J15" s="9" t="s">
        <v>38</v>
      </c>
      <c r="K15" s="9" t="s">
        <v>39</v>
      </c>
      <c r="L15" s="9" t="s">
        <v>181</v>
      </c>
      <c r="M15" s="9" t="s">
        <v>182</v>
      </c>
      <c r="N15" s="9" t="s">
        <v>183</v>
      </c>
      <c r="O15" s="40" t="s">
        <v>40</v>
      </c>
      <c r="P15" s="40" t="s">
        <v>41</v>
      </c>
      <c r="Q15" s="9" t="s">
        <v>7</v>
      </c>
      <c r="R15" s="9" t="s">
        <v>8</v>
      </c>
      <c r="S15" s="9" t="s">
        <v>56</v>
      </c>
      <c r="T15" s="65" t="s">
        <v>74</v>
      </c>
      <c r="U15" s="40" t="s">
        <v>250</v>
      </c>
      <c r="V15" s="125" t="s">
        <v>119</v>
      </c>
      <c r="W15" s="125" t="s">
        <v>122</v>
      </c>
      <c r="X15" s="69" t="s">
        <v>4</v>
      </c>
      <c r="Y15" s="69" t="s">
        <v>2</v>
      </c>
      <c r="Z15" s="69" t="s">
        <v>3</v>
      </c>
      <c r="AA15" s="9" t="s">
        <v>5</v>
      </c>
      <c r="AB15" s="125" t="s">
        <v>119</v>
      </c>
      <c r="AC15" s="125" t="s">
        <v>122</v>
      </c>
      <c r="AE15" s="74" t="s">
        <v>121</v>
      </c>
    </row>
    <row r="16" spans="1:29" ht="13.5">
      <c r="A16" s="85" t="s">
        <v>0</v>
      </c>
      <c r="B16" s="2">
        <f>SUM(C16:E16)</f>
        <v>18</v>
      </c>
      <c r="C16" s="2">
        <f>('今vs照'!AY4-'今vs照'!AZ4-'今vs照'!BH4)+('今vs松'!AY4-'今vs松'!AZ4-'今vs松'!BH4)</f>
        <v>8</v>
      </c>
      <c r="D16" s="2">
        <f>'今vs照'!AZ4+'今vs松'!AZ4</f>
        <v>8</v>
      </c>
      <c r="E16" s="2">
        <f>'今vs照'!BH4+'今vs松'!BH4</f>
        <v>2</v>
      </c>
      <c r="F16" s="3">
        <f>C16/(C16+D16)</f>
        <v>0.5</v>
      </c>
      <c r="G16" s="38">
        <f>C16-D16</f>
        <v>0</v>
      </c>
      <c r="H16" s="47" t="s">
        <v>184</v>
      </c>
      <c r="I16" s="38">
        <f>J16+K16</f>
        <v>70</v>
      </c>
      <c r="J16" s="2">
        <f>'今vs照'!BE4+'今vs松'!BE4</f>
        <v>38</v>
      </c>
      <c r="K16" s="2">
        <f>'今vs照'!BD4+'今vs松'!BD4</f>
        <v>32</v>
      </c>
      <c r="L16" s="2">
        <f>J16-K16</f>
        <v>6</v>
      </c>
      <c r="M16" s="3">
        <f>J16/I16</f>
        <v>0.5428571428571428</v>
      </c>
      <c r="N16" s="3">
        <f>K16/I16</f>
        <v>0.45714285714285713</v>
      </c>
      <c r="O16" s="8">
        <f>((J16-'今vs照'!BJ4-'今vs松'!BJ4)/(I16-'今vs照'!BI4-'今vs照'!BJ4-'今vs松'!BI4-'今vs松'!BJ4))*4</f>
        <v>2.1714285714285713</v>
      </c>
      <c r="P16" s="8">
        <f>((K16-'今vs照'!BI4-'今vs松'!BI4)/(I16-'今vs照'!BI4-'今vs照'!BJ4-'今vs松'!BI4-'今vs松'!BJ4))*4</f>
        <v>1.8285714285714285</v>
      </c>
      <c r="Q16" s="8">
        <f>('今vs照'!BG3+'今vs松'!BG3)/C16</f>
        <v>7.75</v>
      </c>
      <c r="R16" s="8">
        <f>('今vs照'!BF3+'今vs松'!BF3)/D16</f>
        <v>5.375</v>
      </c>
      <c r="S16" s="66">
        <f>'今vs照'!Y4-'今vs照'!G4+'今vs松'!Y4-'今vs松'!G4</f>
        <v>2</v>
      </c>
      <c r="T16" s="130">
        <f>S16/(B16-E16)</f>
        <v>0.125</v>
      </c>
      <c r="U16" s="66">
        <f>U4-U10</f>
        <v>-2</v>
      </c>
      <c r="V16" s="126">
        <f>IF('今vs照'!BC4&gt;'今vs松'!BC4,'今vs照'!BC4,'今vs松'!BC4)</f>
        <v>6</v>
      </c>
      <c r="W16" s="126">
        <f>IF('今vs照'!BB4&gt;'今vs松'!BB4,'今vs照'!BB4,'今vs松'!BB4)</f>
        <v>3</v>
      </c>
      <c r="X16" s="38">
        <f>'今vs照'!X4-'今vs照'!F4+'今vs照'!AT4-'今vs照'!BL4+'今vs松'!X4-'今vs松'!F4+'今vs松'!AT4-'今vs松'!BL4</f>
        <v>7</v>
      </c>
      <c r="Y16" s="38">
        <f>'今vs照'!X4-'今vs照'!F4+'今vs松'!X4-'今vs松'!F4</f>
        <v>2</v>
      </c>
      <c r="Z16" s="131">
        <f>X16-Y16</f>
        <v>5</v>
      </c>
      <c r="AA16" s="3">
        <f>Y16/X16</f>
        <v>0.2857142857142857</v>
      </c>
      <c r="AB16" s="126">
        <f>IF('今vs照'!BN4&gt;'今vs松'!BN4,'今vs照'!BN4,'今vs松'!BN4)</f>
        <v>2</v>
      </c>
      <c r="AC16" s="126">
        <f>IF('今vs照'!BM4&gt;'今vs松'!BM4,'今vs照'!BM4,'今vs松'!BM4)</f>
        <v>3</v>
      </c>
    </row>
    <row r="17" spans="1:31" ht="13.5">
      <c r="A17" s="128" t="s">
        <v>1</v>
      </c>
      <c r="B17" s="2">
        <f>SUM(C17:E17)</f>
        <v>33</v>
      </c>
      <c r="C17" s="2">
        <f>('今vs照'!S4-'今vs照'!R4-'今vs照'!J4)+('照vs松'!AY4-'照vs松'!AZ4-'照vs松'!BH4)</f>
        <v>14</v>
      </c>
      <c r="D17" s="2">
        <f>'今vs照'!R4+'照vs松'!AZ4</f>
        <v>14</v>
      </c>
      <c r="E17" s="2">
        <f>'今vs照'!J4+'照vs松'!BH4</f>
        <v>5</v>
      </c>
      <c r="F17" s="3">
        <f>C17/(C17+D17)</f>
        <v>0.5</v>
      </c>
      <c r="G17" s="38">
        <f>C17-D17</f>
        <v>0</v>
      </c>
      <c r="H17" s="47" t="s">
        <v>186</v>
      </c>
      <c r="I17" s="38">
        <f>J17+K17</f>
        <v>125</v>
      </c>
      <c r="J17" s="2">
        <f>'今vs照'!M4+'照vs松'!BE4</f>
        <v>64</v>
      </c>
      <c r="K17" s="2">
        <f>'今vs照'!N4+'照vs松'!BD4</f>
        <v>61</v>
      </c>
      <c r="L17" s="2">
        <f>J17-K17</f>
        <v>3</v>
      </c>
      <c r="M17" s="3">
        <f>J17/I17</f>
        <v>0.512</v>
      </c>
      <c r="N17" s="3">
        <f>K17/I17</f>
        <v>0.488</v>
      </c>
      <c r="O17" s="8">
        <f>((J17-'今vs照'!H4-'照vs松'!BJ4)/(I17-'今vs照'!H4-'今vs照'!I4-'照vs松'!BJ4-'照vs松'!BI4))*4</f>
        <v>2.017094017094017</v>
      </c>
      <c r="P17" s="8">
        <f>((K17-'今vs照'!I4-'照vs松'!BI4)/(I17-'今vs照'!I4-'今vs照'!H4-'照vs松'!BI4-'照vs松'!BJ4))*4</f>
        <v>1.982905982905983</v>
      </c>
      <c r="Q17" s="8">
        <f>('今vs照'!K3+'照vs松'!BG3)/C17</f>
        <v>4.5</v>
      </c>
      <c r="R17" s="8">
        <f>('今vs照'!L3+'照vs松'!BF3)/D17</f>
        <v>4.642857142857143</v>
      </c>
      <c r="S17" s="66">
        <f>'今vs照'!AS4-'今vs照'!BK4+'照vs松'!Y4-'照vs松'!G4</f>
        <v>3</v>
      </c>
      <c r="T17" s="130">
        <f>S17/(B17-E17)</f>
        <v>0.10714285714285714</v>
      </c>
      <c r="U17" s="66">
        <f>U4-U11</f>
        <v>0</v>
      </c>
      <c r="V17" s="126">
        <f>IF('今vs照'!O4&gt;'照vs松'!BC4,'今vs照'!O4,'照vs松'!BC4)</f>
        <v>7</v>
      </c>
      <c r="W17" s="126">
        <f>IF('今vs照'!P4&gt;'照vs松'!BB4,'今vs照'!P4,'照vs松'!BB4)</f>
        <v>5</v>
      </c>
      <c r="X17" s="38">
        <f>'今vs照'!AT4-'今vs照'!BL4+'今vs照'!X4-'今vs照'!F4+'照vs松'!X4-'照vs松'!F4+'照vs松'!AT4-'照vs松'!BL4</f>
        <v>7</v>
      </c>
      <c r="Y17" s="38">
        <f>'今vs照'!AT4-'今vs照'!BL4+'照vs松'!X4-'照vs松'!F4</f>
        <v>5</v>
      </c>
      <c r="Z17" s="131">
        <f>X17-Y17</f>
        <v>2</v>
      </c>
      <c r="AA17" s="3">
        <f>Y17/X17</f>
        <v>0.7142857142857143</v>
      </c>
      <c r="AB17" s="126">
        <f>IF('今vs照'!D4&gt;'照vs松'!BN4,'今vs照'!D4,'照vs松'!BN4)</f>
        <v>1</v>
      </c>
      <c r="AC17" s="126">
        <f>IF('今vs照'!E4&gt;'照vs松'!BM4,'今vs照'!E4,'照vs松'!BM4)</f>
        <v>0</v>
      </c>
      <c r="AE17" s="74" t="s">
        <v>82</v>
      </c>
    </row>
    <row r="18" spans="1:31" ht="13.5">
      <c r="A18" s="116" t="s">
        <v>125</v>
      </c>
      <c r="B18" s="2">
        <f>SUM(C18:E18)</f>
        <v>5</v>
      </c>
      <c r="C18" s="2">
        <f>('今vs松'!S4-'今vs松'!R4-'今vs松'!J4)+('照vs松'!S4-'照vs松'!R4-'照vs松'!J4)</f>
        <v>0</v>
      </c>
      <c r="D18" s="2">
        <f>'今vs松'!R4+'照vs松'!R4</f>
        <v>4</v>
      </c>
      <c r="E18" s="2">
        <f>'今vs松'!J4+'照vs松'!J4</f>
        <v>1</v>
      </c>
      <c r="F18" s="3">
        <f>C18/(C18+D18)</f>
        <v>0</v>
      </c>
      <c r="G18" s="38">
        <f>C18-D18</f>
        <v>-4</v>
      </c>
      <c r="H18" s="47" t="s">
        <v>184</v>
      </c>
      <c r="I18" s="38">
        <f>J18+K18</f>
        <v>15</v>
      </c>
      <c r="J18" s="2">
        <f>'今vs松'!M4+'照vs松'!M4</f>
        <v>2</v>
      </c>
      <c r="K18" s="2">
        <f>'今vs松'!N4+'照vs松'!N4</f>
        <v>13</v>
      </c>
      <c r="L18" s="2">
        <f>J18-K18</f>
        <v>-11</v>
      </c>
      <c r="M18" s="3">
        <f>J18/I18</f>
        <v>0.13333333333333333</v>
      </c>
      <c r="N18" s="3">
        <f>K18/I18</f>
        <v>0.8666666666666667</v>
      </c>
      <c r="O18" s="8">
        <f>((J18-'今vs松'!H4-'照vs松'!H4)/(I18-'今vs松'!H4-'今vs松'!I4-'照vs松'!H4-'照vs松'!I4))*4</f>
        <v>0.5714285714285714</v>
      </c>
      <c r="P18" s="8">
        <f>((K18-'今vs松'!I4-'照vs松'!I4)/(I18-'今vs松'!I4-'今vs松'!H4-'照vs松'!I4-'照vs松'!H4))*4</f>
        <v>3.4285714285714284</v>
      </c>
      <c r="Q18" s="8" t="e">
        <f>('今vs松'!K3+'照vs松'!K3)/C18</f>
        <v>#DIV/0!</v>
      </c>
      <c r="R18" s="8">
        <f>('今vs松'!L3+'照vs松'!L3)/D18</f>
        <v>1.75</v>
      </c>
      <c r="S18" s="66">
        <f>'今vs松'!AS4-'今vs松'!BK4+'照vs松'!AS4-'照vs松'!BK4</f>
        <v>0</v>
      </c>
      <c r="T18" s="130">
        <f>S18/(B18-E18)</f>
        <v>0</v>
      </c>
      <c r="U18" s="66">
        <f>U5-U12</f>
        <v>0</v>
      </c>
      <c r="V18" s="126">
        <f>IF('今vs松'!O4&gt;'照vs松'!O4,'今vs松'!O4,'照vs松'!O4)</f>
        <v>0</v>
      </c>
      <c r="W18" s="126">
        <f>IF('今vs松'!P4&gt;'照vs松'!P4,'今vs松'!P4,'照vs松'!P4)</f>
        <v>7</v>
      </c>
      <c r="X18" s="38">
        <f>'今vs松'!AT4-'今vs松'!BL4+'今vs松'!X4-'今vs松'!F4+'照vs松'!AT4-'照vs松'!BL4+'照vs松'!X4-'照vs松'!F4</f>
        <v>0</v>
      </c>
      <c r="Y18" s="38">
        <f>'今vs松'!AT4-'今vs松'!BL4+'照vs松'!AT4-'照vs松'!BL4</f>
        <v>0</v>
      </c>
      <c r="Z18" s="131">
        <f>X18-Y18</f>
        <v>0</v>
      </c>
      <c r="AA18" s="3" t="e">
        <f>Y18/X18</f>
        <v>#DIV/0!</v>
      </c>
      <c r="AB18" s="126">
        <f>IF('今vs松'!D4&gt;'照vs松'!D4,'今vs松'!D4,'照vs松'!D4)</f>
        <v>0</v>
      </c>
      <c r="AC18" s="126">
        <f>IF('今vs松'!E4&gt;'照vs松'!E4,'今vs松'!E4,'照vs松'!E4)</f>
        <v>1</v>
      </c>
      <c r="AE18" s="83"/>
    </row>
    <row r="19" spans="19:31" ht="13.5">
      <c r="S19" s="63"/>
      <c r="T19" s="64"/>
      <c r="U19" s="64"/>
      <c r="X19" s="39"/>
      <c r="Y19" s="39"/>
      <c r="Z19" s="39"/>
      <c r="AA19" s="39"/>
      <c r="AE19" s="84" t="s">
        <v>21</v>
      </c>
    </row>
    <row r="20" spans="1:31" ht="13.5">
      <c r="A20" s="135" t="s">
        <v>34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46" t="s">
        <v>187</v>
      </c>
      <c r="Y20" s="146"/>
      <c r="Z20" s="146"/>
      <c r="AA20" s="146"/>
      <c r="AB20" s="147"/>
      <c r="AC20" s="147"/>
      <c r="AE20" s="83"/>
    </row>
    <row r="21" spans="1:31" ht="13.5">
      <c r="A21" s="2"/>
      <c r="B21" s="9" t="s">
        <v>4</v>
      </c>
      <c r="C21" s="9" t="s">
        <v>2</v>
      </c>
      <c r="D21" s="9" t="s">
        <v>3</v>
      </c>
      <c r="E21" s="9" t="s">
        <v>6</v>
      </c>
      <c r="F21" s="9" t="s">
        <v>5</v>
      </c>
      <c r="G21" s="37" t="s">
        <v>252</v>
      </c>
      <c r="H21" s="47" t="s">
        <v>254</v>
      </c>
      <c r="I21" s="37" t="s">
        <v>253</v>
      </c>
      <c r="J21" s="9" t="s">
        <v>38</v>
      </c>
      <c r="K21" s="9" t="s">
        <v>39</v>
      </c>
      <c r="L21" s="9" t="s">
        <v>181</v>
      </c>
      <c r="M21" s="9" t="s">
        <v>182</v>
      </c>
      <c r="N21" s="9" t="s">
        <v>183</v>
      </c>
      <c r="O21" s="40" t="s">
        <v>40</v>
      </c>
      <c r="P21" s="40" t="s">
        <v>41</v>
      </c>
      <c r="Q21" s="9" t="s">
        <v>7</v>
      </c>
      <c r="R21" s="9" t="s">
        <v>8</v>
      </c>
      <c r="S21" s="9" t="s">
        <v>56</v>
      </c>
      <c r="T21" s="65" t="s">
        <v>74</v>
      </c>
      <c r="U21" s="40" t="s">
        <v>250</v>
      </c>
      <c r="V21" s="125" t="s">
        <v>119</v>
      </c>
      <c r="W21" s="125" t="s">
        <v>122</v>
      </c>
      <c r="X21" s="69" t="s">
        <v>4</v>
      </c>
      <c r="Y21" s="69" t="s">
        <v>2</v>
      </c>
      <c r="Z21" s="69" t="s">
        <v>3</v>
      </c>
      <c r="AA21" s="9" t="s">
        <v>5</v>
      </c>
      <c r="AB21" s="125" t="s">
        <v>119</v>
      </c>
      <c r="AC21" s="125" t="s">
        <v>122</v>
      </c>
      <c r="AE21" s="83" t="s">
        <v>36</v>
      </c>
    </row>
    <row r="22" spans="1:31" ht="13.5">
      <c r="A22" s="128" t="s">
        <v>1</v>
      </c>
      <c r="B22" s="2">
        <f>SUM(C22:E22)</f>
        <v>51</v>
      </c>
      <c r="C22" s="2">
        <f>'今vs照'!AK4</f>
        <v>22</v>
      </c>
      <c r="D22" s="2">
        <f>'今vs照'!AG4</f>
        <v>22</v>
      </c>
      <c r="E22" s="2">
        <f>'今vs照'!AI4</f>
        <v>7</v>
      </c>
      <c r="F22" s="3">
        <f>C22/(C22+D22)</f>
        <v>0.5</v>
      </c>
      <c r="G22" s="38">
        <f>C22-D22</f>
        <v>0</v>
      </c>
      <c r="H22" s="47" t="s">
        <v>186</v>
      </c>
      <c r="I22" s="38">
        <f>J22+K22</f>
        <v>195</v>
      </c>
      <c r="J22" s="2">
        <f>'今vs照'!AJ4</f>
        <v>96</v>
      </c>
      <c r="K22" s="2">
        <f>'今vs照'!AH4</f>
        <v>99</v>
      </c>
      <c r="L22" s="2">
        <f>J22-K22</f>
        <v>-3</v>
      </c>
      <c r="M22" s="3">
        <f>J22/I22</f>
        <v>0.49230769230769234</v>
      </c>
      <c r="N22" s="3">
        <f>K22/I22</f>
        <v>0.5076923076923077</v>
      </c>
      <c r="O22" s="8">
        <f>((J22-'今vs照'!AR4)/(I22-'今vs照'!AR4-'今vs照'!Z4))*4</f>
        <v>2.0317460317460316</v>
      </c>
      <c r="P22" s="8">
        <f>((K22-'今vs照'!Z4)/(I22-'今vs照'!Z4-'今vs照'!AR4))*4</f>
        <v>1.9682539682539681</v>
      </c>
      <c r="Q22" s="8">
        <f>'今vs照'!AA3/C22</f>
        <v>4.7272727272727275</v>
      </c>
      <c r="R22" s="8">
        <f>'今vs照'!AQ3/D22</f>
        <v>5.7727272727272725</v>
      </c>
      <c r="S22" s="66">
        <f>'今vs照'!AS4</f>
        <v>4</v>
      </c>
      <c r="T22" s="130">
        <f>S22/(B22-E22)</f>
        <v>0.09090909090909091</v>
      </c>
      <c r="U22" s="66">
        <f>'今vs照'!AD4</f>
        <v>2</v>
      </c>
      <c r="V22" s="131">
        <f>'今vs照'!AP4</f>
        <v>7</v>
      </c>
      <c r="W22" s="131">
        <f>'今vs照'!AB4</f>
        <v>4</v>
      </c>
      <c r="X22" s="38">
        <f>'今vs照'!AT4+'今vs照'!X4</f>
        <v>17</v>
      </c>
      <c r="Y22" s="38">
        <f>'今vs照'!AT4</f>
        <v>9</v>
      </c>
      <c r="Z22" s="131">
        <f>X22-Y22</f>
        <v>8</v>
      </c>
      <c r="AA22" s="3">
        <f>Y22/X22</f>
        <v>0.5294117647058824</v>
      </c>
      <c r="AB22" s="131">
        <f>'今vs照'!AU4</f>
        <v>4</v>
      </c>
      <c r="AC22" s="131">
        <f>'今vs照'!W4</f>
        <v>3</v>
      </c>
      <c r="AE22" s="74" t="s">
        <v>163</v>
      </c>
    </row>
    <row r="23" spans="1:31" ht="13.5">
      <c r="A23" s="116" t="s">
        <v>125</v>
      </c>
      <c r="B23" s="2">
        <f>SUM(C23:E23)</f>
        <v>1</v>
      </c>
      <c r="C23" s="2">
        <f>'今vs松'!AK4</f>
        <v>0</v>
      </c>
      <c r="D23" s="2">
        <f>'今vs松'!AG4</f>
        <v>0</v>
      </c>
      <c r="E23" s="2">
        <f>'今vs松'!AI4</f>
        <v>1</v>
      </c>
      <c r="F23" s="3" t="e">
        <f>C23/(C23+D23)</f>
        <v>#DIV/0!</v>
      </c>
      <c r="G23" s="38">
        <f>C23-D23</f>
        <v>0</v>
      </c>
      <c r="H23" s="47" t="s">
        <v>184</v>
      </c>
      <c r="I23" s="38">
        <f>J24+K24</f>
        <v>0</v>
      </c>
      <c r="J23" s="2">
        <f>'今vs松'!AJ4</f>
        <v>0</v>
      </c>
      <c r="K23" s="2">
        <f>'今vs松'!AH4</f>
        <v>2</v>
      </c>
      <c r="L23" s="2">
        <f>J23-K23</f>
        <v>-2</v>
      </c>
      <c r="M23" s="3" t="e">
        <f>J23/I23</f>
        <v>#DIV/0!</v>
      </c>
      <c r="N23" s="3" t="e">
        <f>K23/I23</f>
        <v>#DIV/0!</v>
      </c>
      <c r="O23" s="8">
        <f>((J24-'今vs松'!AR4)/(I24-'今vs松'!Z4))*4</f>
        <v>0</v>
      </c>
      <c r="P23" s="8" t="e">
        <f>((K24-'今vs松'!Z4)/(I24-'今vs松'!AR4))*4</f>
        <v>#DIV/0!</v>
      </c>
      <c r="Q23" s="8" t="e">
        <f>'今vs松'!AA3/C23</f>
        <v>#DIV/0!</v>
      </c>
      <c r="R23" s="8" t="e">
        <f>'今vs松'!AQ3/D23</f>
        <v>#DIV/0!</v>
      </c>
      <c r="S23" s="66">
        <f>'今vs松'!AS4</f>
        <v>0</v>
      </c>
      <c r="T23" s="130" t="e">
        <f>S23/(B23-E23)</f>
        <v>#DIV/0!</v>
      </c>
      <c r="U23" s="66">
        <f>'今vs松'!AD4</f>
        <v>0</v>
      </c>
      <c r="V23" s="131">
        <f>'今vs松'!AP4</f>
        <v>0</v>
      </c>
      <c r="W23" s="131">
        <f>'今vs松'!AB4</f>
        <v>7</v>
      </c>
      <c r="X23" s="38">
        <f>'今vs松'!AT4+'今vs松'!X4</f>
        <v>0</v>
      </c>
      <c r="Y23" s="38">
        <f>'今vs松'!AT4</f>
        <v>0</v>
      </c>
      <c r="Z23" s="131">
        <f>X24-Y24</f>
        <v>0</v>
      </c>
      <c r="AA23" s="3">
        <v>0</v>
      </c>
      <c r="AB23" s="131">
        <f>'今vs松'!AU4</f>
        <v>0</v>
      </c>
      <c r="AC23" s="131">
        <f>'今vs松'!W4</f>
        <v>0</v>
      </c>
      <c r="AE23" s="74" t="s">
        <v>188</v>
      </c>
    </row>
    <row r="24" spans="19:31" ht="13.5">
      <c r="S24" s="63"/>
      <c r="T24" s="64"/>
      <c r="U24" s="64"/>
      <c r="X24" s="39"/>
      <c r="Y24" s="39"/>
      <c r="Z24" s="39"/>
      <c r="AA24" s="39"/>
      <c r="AE24" s="74" t="s">
        <v>78</v>
      </c>
    </row>
    <row r="25" spans="1:31" ht="13.5">
      <c r="A25" s="136" t="s">
        <v>35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48" t="s">
        <v>187</v>
      </c>
      <c r="Y25" s="148"/>
      <c r="Z25" s="148"/>
      <c r="AA25" s="148"/>
      <c r="AB25" s="149"/>
      <c r="AC25" s="149"/>
      <c r="AE25" s="74" t="s">
        <v>189</v>
      </c>
    </row>
    <row r="26" spans="1:31" ht="13.5">
      <c r="A26" s="2"/>
      <c r="B26" s="9" t="s">
        <v>4</v>
      </c>
      <c r="C26" s="9" t="s">
        <v>2</v>
      </c>
      <c r="D26" s="9" t="s">
        <v>3</v>
      </c>
      <c r="E26" s="9" t="s">
        <v>6</v>
      </c>
      <c r="F26" s="9" t="s">
        <v>5</v>
      </c>
      <c r="G26" s="37" t="s">
        <v>252</v>
      </c>
      <c r="H26" s="47" t="s">
        <v>254</v>
      </c>
      <c r="I26" s="37" t="s">
        <v>253</v>
      </c>
      <c r="J26" s="9" t="s">
        <v>38</v>
      </c>
      <c r="K26" s="9" t="s">
        <v>39</v>
      </c>
      <c r="L26" s="9" t="s">
        <v>181</v>
      </c>
      <c r="M26" s="9" t="s">
        <v>182</v>
      </c>
      <c r="N26" s="9" t="s">
        <v>183</v>
      </c>
      <c r="O26" s="40" t="s">
        <v>40</v>
      </c>
      <c r="P26" s="40" t="s">
        <v>41</v>
      </c>
      <c r="Q26" s="9" t="s">
        <v>7</v>
      </c>
      <c r="R26" s="9" t="s">
        <v>8</v>
      </c>
      <c r="S26" s="9" t="s">
        <v>56</v>
      </c>
      <c r="T26" s="65" t="s">
        <v>74</v>
      </c>
      <c r="U26" s="40" t="s">
        <v>250</v>
      </c>
      <c r="V26" s="125" t="s">
        <v>119</v>
      </c>
      <c r="W26" s="125" t="s">
        <v>122</v>
      </c>
      <c r="X26" s="69" t="s">
        <v>4</v>
      </c>
      <c r="Y26" s="69" t="s">
        <v>2</v>
      </c>
      <c r="Z26" s="69" t="s">
        <v>3</v>
      </c>
      <c r="AA26" s="9" t="s">
        <v>5</v>
      </c>
      <c r="AB26" s="125" t="s">
        <v>119</v>
      </c>
      <c r="AC26" s="125" t="s">
        <v>122</v>
      </c>
      <c r="AE26" s="74" t="s">
        <v>164</v>
      </c>
    </row>
    <row r="27" spans="1:31" ht="13.5">
      <c r="A27" s="85" t="s">
        <v>0</v>
      </c>
      <c r="B27" s="2">
        <f>SUM(C27:E27)</f>
        <v>51</v>
      </c>
      <c r="C27" s="2">
        <f>'今vs照'!AG4</f>
        <v>22</v>
      </c>
      <c r="D27" s="2">
        <f>'今vs照'!AK4</f>
        <v>22</v>
      </c>
      <c r="E27" s="2">
        <f>'今vs照'!AI4</f>
        <v>7</v>
      </c>
      <c r="F27" s="3">
        <f>C27/(C27+D27)</f>
        <v>0.5</v>
      </c>
      <c r="G27" s="38">
        <f>C27-D27</f>
        <v>0</v>
      </c>
      <c r="H27" s="47" t="s">
        <v>184</v>
      </c>
      <c r="I27" s="38">
        <f>J27+K27</f>
        <v>195</v>
      </c>
      <c r="J27" s="2">
        <f>'今vs照'!AH4</f>
        <v>99</v>
      </c>
      <c r="K27" s="2">
        <f>'今vs照'!AJ4</f>
        <v>96</v>
      </c>
      <c r="L27" s="2">
        <f>J27-K27</f>
        <v>3</v>
      </c>
      <c r="M27" s="3">
        <f>J27/I27</f>
        <v>0.5076923076923077</v>
      </c>
      <c r="N27" s="3">
        <f>K27/I27</f>
        <v>0.49230769230769234</v>
      </c>
      <c r="O27" s="8">
        <f>((J27-'今vs照'!Z4)/(I27-'今vs照'!Z4-'今vs照'!AR4))*4</f>
        <v>1.9682539682539681</v>
      </c>
      <c r="P27" s="8">
        <f>((K27-'今vs照'!AR4)/(I27-'今vs照'!AR4-'今vs照'!Z4))*4</f>
        <v>2.0317460317460316</v>
      </c>
      <c r="Q27" s="8">
        <f>'今vs照'!AQ3/C27</f>
        <v>5.7727272727272725</v>
      </c>
      <c r="R27" s="8">
        <f>'今vs照'!AA3/D27</f>
        <v>4.7272727272727275</v>
      </c>
      <c r="S27" s="66">
        <f>'今vs照'!Y4</f>
        <v>5</v>
      </c>
      <c r="T27" s="130">
        <f>S27/(B27-E27)</f>
        <v>0.11363636363636363</v>
      </c>
      <c r="U27" s="66">
        <f>'今vs照'!AN4</f>
        <v>0</v>
      </c>
      <c r="V27" s="131">
        <f>'今vs照'!AB4</f>
        <v>4</v>
      </c>
      <c r="W27" s="131">
        <f>'今vs照'!AP4</f>
        <v>7</v>
      </c>
      <c r="X27" s="38">
        <f>'今vs照'!X4+'今vs照'!AT4</f>
        <v>17</v>
      </c>
      <c r="Y27" s="38">
        <f>'今vs照'!X4</f>
        <v>8</v>
      </c>
      <c r="Z27" s="131">
        <f>X27-Y27</f>
        <v>9</v>
      </c>
      <c r="AA27" s="3">
        <f>Y27/X27</f>
        <v>0.47058823529411764</v>
      </c>
      <c r="AB27" s="131">
        <f>'今vs照'!W4</f>
        <v>3</v>
      </c>
      <c r="AC27" s="131">
        <f>'今vs照'!AU4</f>
        <v>4</v>
      </c>
      <c r="AE27" s="74" t="s">
        <v>166</v>
      </c>
    </row>
    <row r="28" spans="1:31" ht="13.5">
      <c r="A28" s="116" t="s">
        <v>125</v>
      </c>
      <c r="B28" s="2">
        <f>SUM(C28:E28)</f>
        <v>5</v>
      </c>
      <c r="C28" s="2">
        <f>'照vs松'!AK4</f>
        <v>0</v>
      </c>
      <c r="D28" s="2">
        <f>'照vs松'!AG4</f>
        <v>4</v>
      </c>
      <c r="E28" s="2">
        <f>'照vs松'!AI4</f>
        <v>1</v>
      </c>
      <c r="F28" s="3">
        <f>C28/(C28+D28)</f>
        <v>0</v>
      </c>
      <c r="G28" s="38">
        <f>C28-D28</f>
        <v>-4</v>
      </c>
      <c r="H28" s="47" t="s">
        <v>184</v>
      </c>
      <c r="I28" s="38">
        <f>J28+K28</f>
        <v>15</v>
      </c>
      <c r="J28" s="2">
        <f>'照vs松'!AJ4</f>
        <v>2</v>
      </c>
      <c r="K28" s="2">
        <f>'照vs松'!AH4</f>
        <v>13</v>
      </c>
      <c r="L28" s="2">
        <f>J28-K28</f>
        <v>-11</v>
      </c>
      <c r="M28" s="3">
        <f>J28/I28</f>
        <v>0.13333333333333333</v>
      </c>
      <c r="N28" s="3">
        <f>K28/I28</f>
        <v>0.8666666666666667</v>
      </c>
      <c r="O28" s="8">
        <f>((J28-'照vs松'!AR4)/(I28-'照vs松'!AR4-'照vs松'!Z4))*4</f>
        <v>0.5714285714285714</v>
      </c>
      <c r="P28" s="8">
        <f>((K28-'今vs松'!Z4)/(I28-'今vs松'!Z4-'今vs松'!AR4))*4</f>
        <v>3.3846153846153846</v>
      </c>
      <c r="Q28" s="8" t="e">
        <f>'照vs松'!AA3/C28</f>
        <v>#DIV/0!</v>
      </c>
      <c r="R28" s="8">
        <f>'照vs松'!AQ3/D28</f>
        <v>2</v>
      </c>
      <c r="S28" s="66">
        <f>'照vs松'!AS4</f>
        <v>0</v>
      </c>
      <c r="T28" s="130">
        <f>S28/(B28-E28)</f>
        <v>0</v>
      </c>
      <c r="U28" s="66">
        <f>'照vs松'!AD4</f>
        <v>0</v>
      </c>
      <c r="V28" s="131">
        <f>'照vs松'!AP4</f>
        <v>0</v>
      </c>
      <c r="W28" s="131">
        <f>'照vs松'!AB4</f>
        <v>8</v>
      </c>
      <c r="X28" s="38">
        <f>'照vs松'!AT4+'照vs松'!X4</f>
        <v>0</v>
      </c>
      <c r="Y28" s="38">
        <f>'照vs松'!AT4</f>
        <v>0</v>
      </c>
      <c r="Z28" s="131">
        <f>X28-Y28</f>
        <v>0</v>
      </c>
      <c r="AA28" s="3" t="e">
        <f>Y28/X28</f>
        <v>#DIV/0!</v>
      </c>
      <c r="AB28" s="131">
        <f>'照vs松'!AU4</f>
        <v>0</v>
      </c>
      <c r="AC28" s="131">
        <f>'照vs松'!W4</f>
        <v>2</v>
      </c>
      <c r="AE28" s="84" t="s">
        <v>37</v>
      </c>
    </row>
    <row r="29" spans="19:27" ht="13.5">
      <c r="S29" s="63"/>
      <c r="T29" s="64"/>
      <c r="U29" s="64"/>
      <c r="X29" s="39"/>
      <c r="Y29" s="39"/>
      <c r="Z29" s="39"/>
      <c r="AA29" s="39"/>
    </row>
    <row r="30" spans="1:31" ht="13.5">
      <c r="A30" s="137" t="s">
        <v>126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50" t="s">
        <v>187</v>
      </c>
      <c r="Y30" s="150"/>
      <c r="Z30" s="150"/>
      <c r="AA30" s="150"/>
      <c r="AB30" s="151"/>
      <c r="AC30" s="151"/>
      <c r="AE30" s="74" t="s">
        <v>161</v>
      </c>
    </row>
    <row r="31" spans="1:31" ht="13.5">
      <c r="A31" s="2"/>
      <c r="B31" s="9" t="s">
        <v>4</v>
      </c>
      <c r="C31" s="9" t="s">
        <v>2</v>
      </c>
      <c r="D31" s="9" t="s">
        <v>3</v>
      </c>
      <c r="E31" s="9" t="s">
        <v>6</v>
      </c>
      <c r="F31" s="9" t="s">
        <v>5</v>
      </c>
      <c r="G31" s="37" t="s">
        <v>252</v>
      </c>
      <c r="H31" s="47" t="s">
        <v>254</v>
      </c>
      <c r="I31" s="37" t="s">
        <v>253</v>
      </c>
      <c r="J31" s="9" t="s">
        <v>38</v>
      </c>
      <c r="K31" s="9" t="s">
        <v>39</v>
      </c>
      <c r="L31" s="9" t="s">
        <v>181</v>
      </c>
      <c r="M31" s="9" t="s">
        <v>182</v>
      </c>
      <c r="N31" s="9" t="s">
        <v>183</v>
      </c>
      <c r="O31" s="40" t="s">
        <v>40</v>
      </c>
      <c r="P31" s="40" t="s">
        <v>41</v>
      </c>
      <c r="Q31" s="9" t="s">
        <v>7</v>
      </c>
      <c r="R31" s="9" t="s">
        <v>8</v>
      </c>
      <c r="S31" s="9" t="s">
        <v>56</v>
      </c>
      <c r="T31" s="65" t="s">
        <v>74</v>
      </c>
      <c r="U31" s="40" t="s">
        <v>250</v>
      </c>
      <c r="V31" s="125" t="s">
        <v>119</v>
      </c>
      <c r="W31" s="125" t="s">
        <v>122</v>
      </c>
      <c r="X31" s="69" t="s">
        <v>4</v>
      </c>
      <c r="Y31" s="69" t="s">
        <v>2</v>
      </c>
      <c r="Z31" s="69" t="s">
        <v>3</v>
      </c>
      <c r="AA31" s="9" t="s">
        <v>5</v>
      </c>
      <c r="AB31" s="125" t="s">
        <v>119</v>
      </c>
      <c r="AC31" s="125" t="s">
        <v>122</v>
      </c>
      <c r="AE31" s="74" t="s">
        <v>141</v>
      </c>
    </row>
    <row r="32" spans="1:31" ht="13.5">
      <c r="A32" s="85" t="s">
        <v>0</v>
      </c>
      <c r="B32" s="2">
        <f>SUM(C32:E32)</f>
        <v>1</v>
      </c>
      <c r="C32" s="2">
        <f>'今vs松'!AG4</f>
        <v>0</v>
      </c>
      <c r="D32" s="2">
        <f>'今vs松'!AK4</f>
        <v>0</v>
      </c>
      <c r="E32" s="2">
        <f>'今vs松'!AI4</f>
        <v>1</v>
      </c>
      <c r="F32" s="3" t="e">
        <f>C32/(C32+D32)</f>
        <v>#DIV/0!</v>
      </c>
      <c r="G32" s="38">
        <f>C32-D32</f>
        <v>0</v>
      </c>
      <c r="H32" s="47" t="s">
        <v>184</v>
      </c>
      <c r="I32" s="38">
        <f>J42+K42</f>
        <v>0</v>
      </c>
      <c r="J32" s="2">
        <f>'今vs松'!AH4</f>
        <v>2</v>
      </c>
      <c r="K32" s="2">
        <f>'今vs松'!AJ4</f>
        <v>0</v>
      </c>
      <c r="L32" s="2">
        <f>J32-K32</f>
        <v>2</v>
      </c>
      <c r="M32" s="3" t="e">
        <f>J32/I32</f>
        <v>#DIV/0!</v>
      </c>
      <c r="N32" s="3" t="e">
        <f>K32/I32</f>
        <v>#DIV/0!</v>
      </c>
      <c r="O32" s="8">
        <f>((J42-'今vs松'!Z4)/(I42-'今vs松'!Z4-'今vs松'!AR4))*4</f>
        <v>4</v>
      </c>
      <c r="P32" s="8">
        <f>((K42-'今vs松'!Z4)/(I42-'今vs松'!Z4-'今vs松'!AR4))*4</f>
        <v>4</v>
      </c>
      <c r="Q32" s="8" t="e">
        <f>'今vs松'!AQ3/C32</f>
        <v>#DIV/0!</v>
      </c>
      <c r="R32" s="8" t="e">
        <f>'今vs松'!AA3/D32</f>
        <v>#DIV/0!</v>
      </c>
      <c r="S32" s="66">
        <f>'今vs松'!Y4</f>
        <v>0</v>
      </c>
      <c r="T32" s="130" t="e">
        <f>S32/(B32-E32)</f>
        <v>#DIV/0!</v>
      </c>
      <c r="U32" s="66">
        <f>'今vs松'!AN4</f>
        <v>0</v>
      </c>
      <c r="V32" s="131">
        <f>'今vs松'!AB4</f>
        <v>7</v>
      </c>
      <c r="W32" s="131">
        <f>'今vs松'!AP4</f>
        <v>0</v>
      </c>
      <c r="X32" s="38">
        <f>'今vs松'!X4+'今vs松'!AT4</f>
        <v>0</v>
      </c>
      <c r="Y32" s="38">
        <f>'今vs松'!X4</f>
        <v>0</v>
      </c>
      <c r="Z32" s="131">
        <f>X42-Y42</f>
        <v>0</v>
      </c>
      <c r="AA32" s="3">
        <v>0</v>
      </c>
      <c r="AB32" s="131">
        <f>'今vs松'!W4</f>
        <v>0</v>
      </c>
      <c r="AC32" s="131">
        <f>'今vs松'!AU4</f>
        <v>0</v>
      </c>
      <c r="AE32" s="74" t="s">
        <v>142</v>
      </c>
    </row>
    <row r="33" spans="1:31" ht="13.5">
      <c r="A33" s="128" t="s">
        <v>1</v>
      </c>
      <c r="B33" s="2">
        <f>SUM(C33:E33)</f>
        <v>5</v>
      </c>
      <c r="C33" s="2">
        <f>'照vs松'!AG4</f>
        <v>4</v>
      </c>
      <c r="D33" s="2">
        <f>'照vs松'!AK4</f>
        <v>0</v>
      </c>
      <c r="E33" s="2">
        <f>'照vs松'!AI4</f>
        <v>1</v>
      </c>
      <c r="F33" s="3">
        <f>C33/(C33+D33)</f>
        <v>1</v>
      </c>
      <c r="G33" s="38">
        <f>C33-D33</f>
        <v>4</v>
      </c>
      <c r="H33" s="47" t="s">
        <v>186</v>
      </c>
      <c r="I33" s="38">
        <f>J44+K44</f>
        <v>0</v>
      </c>
      <c r="J33" s="2">
        <f>'照vs松'!AH4</f>
        <v>13</v>
      </c>
      <c r="K33" s="2">
        <f>'照vs松'!AJ4</f>
        <v>2</v>
      </c>
      <c r="L33" s="2">
        <f>J33-K33</f>
        <v>11</v>
      </c>
      <c r="M33" s="3" t="e">
        <f>J33/I33</f>
        <v>#DIV/0!</v>
      </c>
      <c r="N33" s="3" t="e">
        <f>K33/I33</f>
        <v>#DIV/0!</v>
      </c>
      <c r="O33" s="8">
        <f>((J44-'照vs松'!Z4)/(I44-'照vs松'!Z4-'照vs松'!AR4))*4</f>
        <v>4</v>
      </c>
      <c r="P33" s="8">
        <f>((K44-'照vs松'!AR4)/(I44-'照vs松'!AR4-'照vs松'!Z4))*4</f>
        <v>0</v>
      </c>
      <c r="Q33" s="8">
        <f>'照vs松'!AQ3/C33</f>
        <v>2</v>
      </c>
      <c r="R33" s="8" t="e">
        <f>'照vs松'!AA3/D33</f>
        <v>#DIV/0!</v>
      </c>
      <c r="S33" s="66">
        <f>'照vs松'!Y4</f>
        <v>2</v>
      </c>
      <c r="T33" s="130">
        <f>S33/(B33-E33)</f>
        <v>0.5</v>
      </c>
      <c r="U33" s="66">
        <f>'照vs松'!AN4</f>
        <v>0</v>
      </c>
      <c r="V33" s="131">
        <f>'照vs松'!AB4</f>
        <v>8</v>
      </c>
      <c r="W33" s="131">
        <f>'照vs松'!AP4</f>
        <v>0</v>
      </c>
      <c r="X33" s="38">
        <f>'照vs松'!X4+'照vs松'!AT4</f>
        <v>0</v>
      </c>
      <c r="Y33" s="38">
        <f>'照vs松'!X4</f>
        <v>0</v>
      </c>
      <c r="Z33" s="131">
        <f>X44-Y44</f>
        <v>0</v>
      </c>
      <c r="AA33" s="3" t="e">
        <f>Y33/X33</f>
        <v>#DIV/0!</v>
      </c>
      <c r="AB33" s="131">
        <f>'照vs松'!W4</f>
        <v>2</v>
      </c>
      <c r="AC33" s="131">
        <f>'照vs松'!AU4</f>
        <v>0</v>
      </c>
      <c r="AE33" s="74" t="s">
        <v>143</v>
      </c>
    </row>
    <row r="34" ht="13.5">
      <c r="AE34" s="74" t="s">
        <v>145</v>
      </c>
    </row>
    <row r="35" ht="13.5">
      <c r="AE35" s="74" t="s">
        <v>162</v>
      </c>
    </row>
  </sheetData>
  <mergeCells count="12">
    <mergeCell ref="A14:W14"/>
    <mergeCell ref="A20:W20"/>
    <mergeCell ref="A25:W25"/>
    <mergeCell ref="A30:W30"/>
    <mergeCell ref="A1:W1"/>
    <mergeCell ref="A8:W8"/>
    <mergeCell ref="X1:AC1"/>
    <mergeCell ref="X8:AC8"/>
    <mergeCell ref="X14:AC14"/>
    <mergeCell ref="X20:AC20"/>
    <mergeCell ref="X25:AC25"/>
    <mergeCell ref="X30:AC30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S3" sqref="S3"/>
    </sheetView>
  </sheetViews>
  <sheetFormatPr defaultColWidth="9.00390625" defaultRowHeight="13.5"/>
  <cols>
    <col min="1" max="1" width="2.875" style="0" customWidth="1"/>
    <col min="2" max="2" width="4.125" style="0" customWidth="1"/>
    <col min="3" max="5" width="3.625" style="0" customWidth="1"/>
    <col min="6" max="6" width="5.00390625" style="0" customWidth="1"/>
    <col min="7" max="7" width="3.625" style="39" customWidth="1"/>
    <col min="8" max="8" width="5.125" style="39" customWidth="1"/>
    <col min="9" max="9" width="3.625" style="39" customWidth="1"/>
    <col min="10" max="12" width="3.625" style="0" customWidth="1"/>
    <col min="13" max="14" width="5.00390625" style="0" customWidth="1"/>
    <col min="15" max="16" width="5.625" style="0" customWidth="1"/>
    <col min="17" max="19" width="4.625" style="0" customWidth="1"/>
    <col min="20" max="20" width="6.125" style="0" customWidth="1"/>
    <col min="21" max="22" width="5.125" style="39" customWidth="1"/>
    <col min="23" max="25" width="4.125" style="0" customWidth="1"/>
    <col min="26" max="26" width="5.00390625" style="0" customWidth="1"/>
    <col min="27" max="28" width="5.125" style="39" customWidth="1"/>
    <col min="29" max="29" width="1.625" style="0" customWidth="1"/>
    <col min="30" max="30" width="5.25390625" style="0" customWidth="1"/>
    <col min="31" max="94" width="5.125" style="0" customWidth="1"/>
  </cols>
  <sheetData>
    <row r="1" spans="1:30" ht="13.5">
      <c r="A1" s="138" t="s">
        <v>249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40" t="s">
        <v>190</v>
      </c>
      <c r="X1" s="140"/>
      <c r="Y1" s="140"/>
      <c r="Z1" s="140"/>
      <c r="AA1" s="141"/>
      <c r="AB1" s="141"/>
      <c r="AD1" s="83" t="s">
        <v>191</v>
      </c>
    </row>
    <row r="2" spans="1:30" ht="13.5" customHeight="1">
      <c r="A2" s="2"/>
      <c r="B2" s="9" t="s">
        <v>192</v>
      </c>
      <c r="C2" s="9" t="s">
        <v>193</v>
      </c>
      <c r="D2" s="9" t="s">
        <v>194</v>
      </c>
      <c r="E2" s="9" t="s">
        <v>195</v>
      </c>
      <c r="F2" s="9" t="s">
        <v>196</v>
      </c>
      <c r="G2" s="37" t="s">
        <v>197</v>
      </c>
      <c r="H2" s="40" t="s">
        <v>198</v>
      </c>
      <c r="I2" s="37" t="s">
        <v>199</v>
      </c>
      <c r="J2" s="9" t="s">
        <v>200</v>
      </c>
      <c r="K2" s="9" t="s">
        <v>201</v>
      </c>
      <c r="L2" s="9" t="s">
        <v>197</v>
      </c>
      <c r="M2" s="9" t="s">
        <v>202</v>
      </c>
      <c r="N2" s="9" t="s">
        <v>203</v>
      </c>
      <c r="O2" s="40" t="s">
        <v>204</v>
      </c>
      <c r="P2" s="40" t="s">
        <v>205</v>
      </c>
      <c r="Q2" s="9" t="s">
        <v>206</v>
      </c>
      <c r="R2" s="9" t="s">
        <v>207</v>
      </c>
      <c r="S2" s="9" t="s">
        <v>208</v>
      </c>
      <c r="T2" s="65" t="s">
        <v>209</v>
      </c>
      <c r="U2" s="125" t="s">
        <v>210</v>
      </c>
      <c r="V2" s="125" t="s">
        <v>211</v>
      </c>
      <c r="W2" s="65" t="s">
        <v>192</v>
      </c>
      <c r="X2" s="65" t="s">
        <v>193</v>
      </c>
      <c r="Y2" s="65" t="s">
        <v>194</v>
      </c>
      <c r="Z2" s="9" t="s">
        <v>196</v>
      </c>
      <c r="AA2" s="125" t="s">
        <v>210</v>
      </c>
      <c r="AB2" s="125" t="s">
        <v>211</v>
      </c>
      <c r="AD2" s="74" t="s">
        <v>212</v>
      </c>
    </row>
    <row r="3" spans="1:30" ht="13.5">
      <c r="A3" s="85" t="s">
        <v>213</v>
      </c>
      <c r="B3" s="2">
        <v>177</v>
      </c>
      <c r="C3" s="2">
        <v>105</v>
      </c>
      <c r="D3" s="2">
        <v>64</v>
      </c>
      <c r="E3" s="2">
        <v>8</v>
      </c>
      <c r="F3" s="3">
        <v>0.621301775147929</v>
      </c>
      <c r="G3" s="38">
        <v>41</v>
      </c>
      <c r="H3" s="47" t="s">
        <v>175</v>
      </c>
      <c r="I3" s="38">
        <v>706</v>
      </c>
      <c r="J3" s="2">
        <v>402</v>
      </c>
      <c r="K3" s="2">
        <v>304</v>
      </c>
      <c r="L3" s="2">
        <v>98</v>
      </c>
      <c r="M3" s="3">
        <v>0.5694050991501416</v>
      </c>
      <c r="N3" s="3">
        <v>0.43059490084985835</v>
      </c>
      <c r="O3" s="8">
        <v>1.7068214804063861</v>
      </c>
      <c r="P3" s="8">
        <v>1.2931785195936139</v>
      </c>
      <c r="Q3" s="8">
        <v>0.9714285714285714</v>
      </c>
      <c r="R3" s="8">
        <v>1.203125</v>
      </c>
      <c r="S3" s="66">
        <v>34</v>
      </c>
      <c r="T3" s="130">
        <v>0.20118343195266272</v>
      </c>
      <c r="U3" s="131">
        <v>8</v>
      </c>
      <c r="V3" s="131">
        <v>4</v>
      </c>
      <c r="W3" s="131">
        <v>62</v>
      </c>
      <c r="X3" s="131">
        <v>32</v>
      </c>
      <c r="Y3" s="131">
        <v>30</v>
      </c>
      <c r="Z3" s="3">
        <v>0.5161290322580645</v>
      </c>
      <c r="AA3" s="131">
        <v>5</v>
      </c>
      <c r="AB3" s="131">
        <v>3</v>
      </c>
      <c r="AD3" s="83" t="s">
        <v>214</v>
      </c>
    </row>
    <row r="4" spans="1:30" ht="13.5">
      <c r="A4" s="128" t="s">
        <v>215</v>
      </c>
      <c r="B4" s="2">
        <v>182</v>
      </c>
      <c r="C4" s="2">
        <v>75</v>
      </c>
      <c r="D4" s="2">
        <v>99</v>
      </c>
      <c r="E4" s="2">
        <v>8</v>
      </c>
      <c r="F4" s="3">
        <v>0.43103448275862066</v>
      </c>
      <c r="G4" s="38">
        <v>-24</v>
      </c>
      <c r="H4" s="46">
        <v>32.5</v>
      </c>
      <c r="I4" s="38">
        <v>727</v>
      </c>
      <c r="J4" s="2">
        <v>337</v>
      </c>
      <c r="K4" s="2">
        <v>390</v>
      </c>
      <c r="L4" s="2">
        <v>-53</v>
      </c>
      <c r="M4" s="3">
        <v>0.46354883081155435</v>
      </c>
      <c r="N4" s="3">
        <v>0.5364511691884457</v>
      </c>
      <c r="O4" s="8">
        <v>1.3943661971830985</v>
      </c>
      <c r="P4" s="8">
        <v>1.6056338028169013</v>
      </c>
      <c r="Q4" s="8">
        <v>1.1066666666666667</v>
      </c>
      <c r="R4" s="8">
        <v>1.0404040404040404</v>
      </c>
      <c r="S4" s="66">
        <v>24</v>
      </c>
      <c r="T4" s="130">
        <v>0.13793103448275862</v>
      </c>
      <c r="U4" s="66">
        <v>4</v>
      </c>
      <c r="V4" s="131">
        <v>8</v>
      </c>
      <c r="W4" s="131">
        <v>64</v>
      </c>
      <c r="X4" s="131">
        <v>30</v>
      </c>
      <c r="Y4" s="131">
        <v>34</v>
      </c>
      <c r="Z4" s="3">
        <v>0.46875</v>
      </c>
      <c r="AA4" s="66">
        <v>3</v>
      </c>
      <c r="AB4" s="131">
        <v>5</v>
      </c>
      <c r="AD4" s="83" t="s">
        <v>216</v>
      </c>
    </row>
    <row r="5" spans="1:30" ht="13.5">
      <c r="A5" s="116" t="s">
        <v>217</v>
      </c>
      <c r="B5" s="2">
        <v>19</v>
      </c>
      <c r="C5" s="2">
        <v>1</v>
      </c>
      <c r="D5" s="2">
        <v>18</v>
      </c>
      <c r="E5" s="2">
        <v>0</v>
      </c>
      <c r="F5" s="3">
        <v>0.05263157894736842</v>
      </c>
      <c r="G5" s="38">
        <v>-17</v>
      </c>
      <c r="H5" s="46">
        <v>-3.5</v>
      </c>
      <c r="I5" s="38">
        <v>65</v>
      </c>
      <c r="J5" s="2">
        <v>10</v>
      </c>
      <c r="K5" s="2">
        <v>55</v>
      </c>
      <c r="L5" s="2">
        <v>-45</v>
      </c>
      <c r="M5" s="3">
        <v>0.15384615384615385</v>
      </c>
      <c r="N5" s="3">
        <v>0.8461538461538461</v>
      </c>
      <c r="O5" s="8">
        <v>0.46153846153846156</v>
      </c>
      <c r="P5" s="8">
        <v>2.5384615384615383</v>
      </c>
      <c r="Q5" s="8">
        <v>1</v>
      </c>
      <c r="R5" s="8">
        <v>0.05555555555555555</v>
      </c>
      <c r="S5" s="66">
        <v>0</v>
      </c>
      <c r="T5" s="130">
        <v>0</v>
      </c>
      <c r="U5" s="131">
        <v>1</v>
      </c>
      <c r="V5" s="131">
        <v>7</v>
      </c>
      <c r="W5" s="131">
        <v>2</v>
      </c>
      <c r="X5" s="131">
        <v>0</v>
      </c>
      <c r="Y5" s="131">
        <v>2</v>
      </c>
      <c r="Z5" s="3">
        <v>0</v>
      </c>
      <c r="AA5" s="131">
        <v>0</v>
      </c>
      <c r="AB5" s="131">
        <v>2</v>
      </c>
      <c r="AD5" s="84" t="s">
        <v>218</v>
      </c>
    </row>
    <row r="6" spans="19:30" ht="13.5">
      <c r="S6" s="63"/>
      <c r="T6" s="64"/>
      <c r="W6" s="64"/>
      <c r="X6" s="64"/>
      <c r="Y6" s="64"/>
      <c r="Z6" s="64"/>
      <c r="AD6" s="83" t="s">
        <v>219</v>
      </c>
    </row>
    <row r="7" spans="19:30" ht="13.5">
      <c r="S7" s="63"/>
      <c r="T7" s="64"/>
      <c r="W7" s="64"/>
      <c r="X7" s="64"/>
      <c r="Y7" s="64"/>
      <c r="Z7" s="64"/>
      <c r="AD7" s="83" t="s">
        <v>220</v>
      </c>
    </row>
    <row r="8" spans="1:30" ht="13.5">
      <c r="A8" s="139" t="s">
        <v>221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2" t="s">
        <v>190</v>
      </c>
      <c r="X8" s="142"/>
      <c r="Y8" s="142"/>
      <c r="Z8" s="142"/>
      <c r="AA8" s="143"/>
      <c r="AB8" s="143"/>
      <c r="AD8" s="83" t="s">
        <v>222</v>
      </c>
    </row>
    <row r="9" spans="1:30" ht="13.5">
      <c r="A9" s="2"/>
      <c r="B9" s="9" t="s">
        <v>192</v>
      </c>
      <c r="C9" s="9" t="s">
        <v>193</v>
      </c>
      <c r="D9" s="9" t="s">
        <v>194</v>
      </c>
      <c r="E9" s="9" t="s">
        <v>195</v>
      </c>
      <c r="F9" s="9" t="s">
        <v>196</v>
      </c>
      <c r="G9" s="37" t="s">
        <v>197</v>
      </c>
      <c r="H9" s="47" t="s">
        <v>175</v>
      </c>
      <c r="I9" s="37" t="s">
        <v>199</v>
      </c>
      <c r="J9" s="9" t="s">
        <v>200</v>
      </c>
      <c r="K9" s="9" t="s">
        <v>201</v>
      </c>
      <c r="L9" s="9" t="s">
        <v>197</v>
      </c>
      <c r="M9" s="9" t="s">
        <v>202</v>
      </c>
      <c r="N9" s="9" t="s">
        <v>203</v>
      </c>
      <c r="O9" s="40" t="s">
        <v>204</v>
      </c>
      <c r="P9" s="40" t="s">
        <v>205</v>
      </c>
      <c r="Q9" s="9" t="s">
        <v>206</v>
      </c>
      <c r="R9" s="9" t="s">
        <v>207</v>
      </c>
      <c r="S9" s="9" t="s">
        <v>208</v>
      </c>
      <c r="T9" s="65" t="s">
        <v>209</v>
      </c>
      <c r="U9" s="125" t="s">
        <v>210</v>
      </c>
      <c r="V9" s="125" t="s">
        <v>211</v>
      </c>
      <c r="W9" s="65" t="s">
        <v>192</v>
      </c>
      <c r="X9" s="65" t="s">
        <v>193</v>
      </c>
      <c r="Y9" s="65" t="s">
        <v>194</v>
      </c>
      <c r="Z9" s="9" t="s">
        <v>196</v>
      </c>
      <c r="AA9" s="125" t="s">
        <v>210</v>
      </c>
      <c r="AB9" s="125" t="s">
        <v>211</v>
      </c>
      <c r="AD9" s="83" t="s">
        <v>223</v>
      </c>
    </row>
    <row r="10" spans="1:30" ht="13.5">
      <c r="A10" s="85" t="s">
        <v>213</v>
      </c>
      <c r="B10" s="2">
        <v>95</v>
      </c>
      <c r="C10" s="2">
        <v>53</v>
      </c>
      <c r="D10" s="2">
        <v>38</v>
      </c>
      <c r="E10" s="2">
        <v>4</v>
      </c>
      <c r="F10" s="3">
        <v>0.5824175824175825</v>
      </c>
      <c r="G10" s="38">
        <v>15</v>
      </c>
      <c r="H10" s="47" t="s">
        <v>175</v>
      </c>
      <c r="I10" s="38">
        <v>374</v>
      </c>
      <c r="J10" s="2">
        <v>209</v>
      </c>
      <c r="K10" s="2">
        <v>165</v>
      </c>
      <c r="L10" s="2">
        <v>44</v>
      </c>
      <c r="M10" s="3">
        <v>0.5588235294117647</v>
      </c>
      <c r="N10" s="3">
        <v>0.4411764705882353</v>
      </c>
      <c r="O10" s="8">
        <v>1.667574931880109</v>
      </c>
      <c r="P10" s="8">
        <v>1.332425068119891</v>
      </c>
      <c r="Q10" s="8">
        <v>0.9245283018867925</v>
      </c>
      <c r="R10" s="8">
        <v>1.1842105263157894</v>
      </c>
      <c r="S10" s="66">
        <v>19</v>
      </c>
      <c r="T10" s="130">
        <v>0.2087912087912088</v>
      </c>
      <c r="U10" s="126">
        <v>6</v>
      </c>
      <c r="V10" s="126">
        <v>4</v>
      </c>
      <c r="W10" s="38">
        <v>29</v>
      </c>
      <c r="X10" s="38">
        <v>15</v>
      </c>
      <c r="Y10" s="131">
        <v>14</v>
      </c>
      <c r="Z10" s="3">
        <v>0.5172413793103449</v>
      </c>
      <c r="AA10" s="126">
        <v>3</v>
      </c>
      <c r="AB10" s="126">
        <v>4</v>
      </c>
      <c r="AD10" s="83" t="s">
        <v>224</v>
      </c>
    </row>
    <row r="11" spans="1:30" ht="13.5">
      <c r="A11" s="128" t="s">
        <v>215</v>
      </c>
      <c r="B11" s="2">
        <v>86</v>
      </c>
      <c r="C11" s="2">
        <v>32</v>
      </c>
      <c r="D11" s="2">
        <v>50</v>
      </c>
      <c r="E11" s="2">
        <v>4</v>
      </c>
      <c r="F11" s="3">
        <v>0.3902439024390244</v>
      </c>
      <c r="G11" s="38">
        <v>-18</v>
      </c>
      <c r="H11" s="47" t="s">
        <v>175</v>
      </c>
      <c r="I11" s="38">
        <v>346</v>
      </c>
      <c r="J11" s="2">
        <v>155</v>
      </c>
      <c r="K11" s="2">
        <v>191</v>
      </c>
      <c r="L11" s="2">
        <v>-36</v>
      </c>
      <c r="M11" s="3">
        <v>0.4479768786127168</v>
      </c>
      <c r="N11" s="3">
        <v>0.5520231213872833</v>
      </c>
      <c r="O11" s="8">
        <v>1.3214285714285714</v>
      </c>
      <c r="P11" s="8">
        <v>1.6785714285714286</v>
      </c>
      <c r="Q11" s="8">
        <v>1.125</v>
      </c>
      <c r="R11" s="8">
        <v>1.04</v>
      </c>
      <c r="S11" s="66">
        <v>11</v>
      </c>
      <c r="T11" s="130">
        <v>0.13414634146341464</v>
      </c>
      <c r="U11" s="126">
        <v>4</v>
      </c>
      <c r="V11" s="126">
        <v>7</v>
      </c>
      <c r="W11" s="38">
        <v>30</v>
      </c>
      <c r="X11" s="38">
        <v>15</v>
      </c>
      <c r="Y11" s="131">
        <v>15</v>
      </c>
      <c r="Z11" s="3">
        <v>0.5</v>
      </c>
      <c r="AA11" s="126">
        <v>3</v>
      </c>
      <c r="AB11" s="126">
        <v>4</v>
      </c>
      <c r="AD11" s="74" t="s">
        <v>225</v>
      </c>
    </row>
    <row r="12" spans="1:30" ht="13.5">
      <c r="A12" s="116" t="s">
        <v>217</v>
      </c>
      <c r="B12" s="2">
        <v>5</v>
      </c>
      <c r="C12" s="2">
        <v>0</v>
      </c>
      <c r="D12" s="2">
        <v>5</v>
      </c>
      <c r="E12" s="2">
        <v>0</v>
      </c>
      <c r="F12" s="3">
        <v>0</v>
      </c>
      <c r="G12" s="38">
        <v>-5</v>
      </c>
      <c r="H12" s="47" t="s">
        <v>175</v>
      </c>
      <c r="I12" s="38">
        <v>17</v>
      </c>
      <c r="J12" s="2">
        <v>2</v>
      </c>
      <c r="K12" s="2">
        <v>15</v>
      </c>
      <c r="L12" s="2">
        <v>-13</v>
      </c>
      <c r="M12" s="3">
        <v>0.11764705882352941</v>
      </c>
      <c r="N12" s="3">
        <v>0.8823529411764706</v>
      </c>
      <c r="O12" s="8">
        <v>0.3529411764705882</v>
      </c>
      <c r="P12" s="8">
        <v>2.6470588235294117</v>
      </c>
      <c r="Q12" s="8">
        <v>0</v>
      </c>
      <c r="R12" s="8">
        <v>0.4</v>
      </c>
      <c r="S12" s="66">
        <v>0</v>
      </c>
      <c r="T12" s="130">
        <v>0</v>
      </c>
      <c r="U12" s="126">
        <v>0</v>
      </c>
      <c r="V12" s="126">
        <v>4</v>
      </c>
      <c r="W12" s="38">
        <v>1</v>
      </c>
      <c r="X12" s="38">
        <v>0</v>
      </c>
      <c r="Y12" s="131">
        <v>1</v>
      </c>
      <c r="Z12" s="3">
        <v>0</v>
      </c>
      <c r="AA12" s="126">
        <v>1</v>
      </c>
      <c r="AB12" s="126">
        <v>0</v>
      </c>
      <c r="AD12" s="74" t="s">
        <v>226</v>
      </c>
    </row>
    <row r="13" spans="19:30" ht="13.5">
      <c r="S13" s="63"/>
      <c r="T13" s="64"/>
      <c r="W13" s="39"/>
      <c r="X13" s="39"/>
      <c r="Y13" s="39"/>
      <c r="Z13" s="39"/>
      <c r="AD13" s="74" t="s">
        <v>227</v>
      </c>
    </row>
    <row r="14" spans="1:30" ht="13.5">
      <c r="A14" s="134" t="s">
        <v>228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44" t="s">
        <v>190</v>
      </c>
      <c r="X14" s="144"/>
      <c r="Y14" s="144"/>
      <c r="Z14" s="144"/>
      <c r="AA14" s="145"/>
      <c r="AB14" s="145"/>
      <c r="AD14" s="74" t="s">
        <v>226</v>
      </c>
    </row>
    <row r="15" spans="1:30" ht="13.5">
      <c r="A15" s="2"/>
      <c r="B15" s="9" t="s">
        <v>192</v>
      </c>
      <c r="C15" s="9" t="s">
        <v>193</v>
      </c>
      <c r="D15" s="9" t="s">
        <v>194</v>
      </c>
      <c r="E15" s="9" t="s">
        <v>195</v>
      </c>
      <c r="F15" s="9" t="s">
        <v>196</v>
      </c>
      <c r="G15" s="37" t="s">
        <v>197</v>
      </c>
      <c r="H15" s="47" t="s">
        <v>175</v>
      </c>
      <c r="I15" s="37" t="s">
        <v>199</v>
      </c>
      <c r="J15" s="9" t="s">
        <v>200</v>
      </c>
      <c r="K15" s="9" t="s">
        <v>201</v>
      </c>
      <c r="L15" s="9" t="s">
        <v>197</v>
      </c>
      <c r="M15" s="9" t="s">
        <v>202</v>
      </c>
      <c r="N15" s="9" t="s">
        <v>203</v>
      </c>
      <c r="O15" s="40" t="s">
        <v>204</v>
      </c>
      <c r="P15" s="40" t="s">
        <v>205</v>
      </c>
      <c r="Q15" s="9" t="s">
        <v>206</v>
      </c>
      <c r="R15" s="9" t="s">
        <v>207</v>
      </c>
      <c r="S15" s="9" t="s">
        <v>208</v>
      </c>
      <c r="T15" s="65" t="s">
        <v>209</v>
      </c>
      <c r="U15" s="125" t="s">
        <v>210</v>
      </c>
      <c r="V15" s="125" t="s">
        <v>211</v>
      </c>
      <c r="W15" s="69" t="s">
        <v>192</v>
      </c>
      <c r="X15" s="69" t="s">
        <v>193</v>
      </c>
      <c r="Y15" s="69" t="s">
        <v>194</v>
      </c>
      <c r="Z15" s="9" t="s">
        <v>196</v>
      </c>
      <c r="AA15" s="125" t="s">
        <v>210</v>
      </c>
      <c r="AB15" s="125" t="s">
        <v>211</v>
      </c>
      <c r="AD15" s="74" t="s">
        <v>229</v>
      </c>
    </row>
    <row r="16" spans="1:28" ht="13.5">
      <c r="A16" s="85" t="s">
        <v>213</v>
      </c>
      <c r="B16" s="2">
        <v>79</v>
      </c>
      <c r="C16" s="2">
        <v>50</v>
      </c>
      <c r="D16" s="2">
        <v>25</v>
      </c>
      <c r="E16" s="2">
        <v>4</v>
      </c>
      <c r="F16" s="3">
        <v>0.6666666666666666</v>
      </c>
      <c r="G16" s="38">
        <v>25</v>
      </c>
      <c r="H16" s="47" t="s">
        <v>175</v>
      </c>
      <c r="I16" s="38">
        <v>320</v>
      </c>
      <c r="J16" s="2">
        <v>187</v>
      </c>
      <c r="K16" s="2">
        <v>133</v>
      </c>
      <c r="L16" s="2">
        <v>54</v>
      </c>
      <c r="M16" s="3">
        <v>0.584375</v>
      </c>
      <c r="N16" s="3">
        <v>0.415625</v>
      </c>
      <c r="O16" s="8">
        <v>1.7806451612903225</v>
      </c>
      <c r="P16" s="8">
        <v>1.2193548387096773</v>
      </c>
      <c r="Q16" s="8">
        <v>1.02</v>
      </c>
      <c r="R16" s="8">
        <v>1.28</v>
      </c>
      <c r="S16" s="66">
        <v>15</v>
      </c>
      <c r="T16" s="130">
        <v>0.2</v>
      </c>
      <c r="U16" s="126">
        <v>7</v>
      </c>
      <c r="V16" s="126">
        <v>3</v>
      </c>
      <c r="W16" s="38">
        <v>33</v>
      </c>
      <c r="X16" s="38">
        <v>17</v>
      </c>
      <c r="Y16" s="131">
        <v>16</v>
      </c>
      <c r="Z16" s="3">
        <v>0.5151515151515151</v>
      </c>
      <c r="AA16" s="126">
        <v>4</v>
      </c>
      <c r="AB16" s="126">
        <v>3</v>
      </c>
    </row>
    <row r="17" spans="1:30" ht="13.5">
      <c r="A17" s="128" t="s">
        <v>215</v>
      </c>
      <c r="B17" s="2">
        <v>93</v>
      </c>
      <c r="C17" s="2">
        <v>42</v>
      </c>
      <c r="D17" s="2">
        <v>47</v>
      </c>
      <c r="E17" s="2">
        <v>4</v>
      </c>
      <c r="F17" s="3">
        <v>0.47191011235955055</v>
      </c>
      <c r="G17" s="38">
        <v>-5</v>
      </c>
      <c r="H17" s="47" t="s">
        <v>175</v>
      </c>
      <c r="I17" s="38">
        <v>369</v>
      </c>
      <c r="J17" s="2">
        <v>176</v>
      </c>
      <c r="K17" s="2">
        <v>193</v>
      </c>
      <c r="L17" s="2">
        <v>-17</v>
      </c>
      <c r="M17" s="3">
        <v>0.47696476964769646</v>
      </c>
      <c r="N17" s="3">
        <v>0.5230352303523035</v>
      </c>
      <c r="O17" s="8">
        <v>1.441988950276243</v>
      </c>
      <c r="P17" s="8">
        <v>1.558011049723757</v>
      </c>
      <c r="Q17" s="8">
        <v>1.119047619047619</v>
      </c>
      <c r="R17" s="8">
        <v>1.0212765957446808</v>
      </c>
      <c r="S17" s="66">
        <v>13</v>
      </c>
      <c r="T17" s="130">
        <v>0.14606741573033707</v>
      </c>
      <c r="U17" s="126">
        <v>4</v>
      </c>
      <c r="V17" s="126">
        <v>6</v>
      </c>
      <c r="W17" s="38">
        <v>34</v>
      </c>
      <c r="X17" s="38">
        <v>17</v>
      </c>
      <c r="Y17" s="131">
        <v>17</v>
      </c>
      <c r="Z17" s="3">
        <v>0.5</v>
      </c>
      <c r="AA17" s="126">
        <v>4</v>
      </c>
      <c r="AB17" s="126">
        <v>3</v>
      </c>
      <c r="AD17" s="74" t="s">
        <v>230</v>
      </c>
    </row>
    <row r="18" spans="1:30" ht="13.5">
      <c r="A18" s="116" t="s">
        <v>217</v>
      </c>
      <c r="B18" s="2">
        <v>14</v>
      </c>
      <c r="C18" s="2">
        <v>1</v>
      </c>
      <c r="D18" s="2">
        <v>13</v>
      </c>
      <c r="E18" s="2">
        <v>0</v>
      </c>
      <c r="F18" s="3">
        <v>0.07142857142857142</v>
      </c>
      <c r="G18" s="38">
        <v>-12</v>
      </c>
      <c r="H18" s="47" t="s">
        <v>175</v>
      </c>
      <c r="I18" s="38">
        <v>48</v>
      </c>
      <c r="J18" s="2">
        <v>8</v>
      </c>
      <c r="K18" s="2">
        <v>40</v>
      </c>
      <c r="L18" s="2">
        <v>-32</v>
      </c>
      <c r="M18" s="3">
        <v>0.16666666666666666</v>
      </c>
      <c r="N18" s="3">
        <v>0.8333333333333334</v>
      </c>
      <c r="O18" s="8">
        <v>0.5</v>
      </c>
      <c r="P18" s="8">
        <v>2.5</v>
      </c>
      <c r="Q18" s="8">
        <v>1</v>
      </c>
      <c r="R18" s="8">
        <v>0.38461538461538464</v>
      </c>
      <c r="S18" s="66">
        <v>0</v>
      </c>
      <c r="T18" s="130">
        <v>0</v>
      </c>
      <c r="U18" s="126">
        <v>1</v>
      </c>
      <c r="V18" s="126">
        <v>6</v>
      </c>
      <c r="W18" s="38">
        <v>1</v>
      </c>
      <c r="X18" s="38">
        <v>0</v>
      </c>
      <c r="Y18" s="131">
        <v>1</v>
      </c>
      <c r="Z18" s="3">
        <v>0</v>
      </c>
      <c r="AA18" s="126">
        <v>0</v>
      </c>
      <c r="AB18" s="126">
        <v>1</v>
      </c>
      <c r="AD18" s="83"/>
    </row>
    <row r="19" spans="19:30" ht="13.5">
      <c r="S19" s="63"/>
      <c r="T19" s="64"/>
      <c r="W19" s="39"/>
      <c r="X19" s="39"/>
      <c r="Y19" s="39"/>
      <c r="Z19" s="39"/>
      <c r="AD19" s="84" t="s">
        <v>231</v>
      </c>
    </row>
    <row r="20" spans="1:30" ht="13.5">
      <c r="A20" s="135" t="s">
        <v>232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46" t="s">
        <v>190</v>
      </c>
      <c r="X20" s="146"/>
      <c r="Y20" s="146"/>
      <c r="Z20" s="146"/>
      <c r="AA20" s="147"/>
      <c r="AB20" s="147"/>
      <c r="AD20" s="83"/>
    </row>
    <row r="21" spans="1:30" ht="13.5">
      <c r="A21" s="2"/>
      <c r="B21" s="9" t="s">
        <v>192</v>
      </c>
      <c r="C21" s="9" t="s">
        <v>193</v>
      </c>
      <c r="D21" s="9" t="s">
        <v>194</v>
      </c>
      <c r="E21" s="9" t="s">
        <v>195</v>
      </c>
      <c r="F21" s="9" t="s">
        <v>196</v>
      </c>
      <c r="G21" s="37" t="s">
        <v>197</v>
      </c>
      <c r="H21" s="47" t="s">
        <v>175</v>
      </c>
      <c r="I21" s="37" t="s">
        <v>199</v>
      </c>
      <c r="J21" s="9" t="s">
        <v>200</v>
      </c>
      <c r="K21" s="9" t="s">
        <v>201</v>
      </c>
      <c r="L21" s="9" t="s">
        <v>197</v>
      </c>
      <c r="M21" s="9" t="s">
        <v>202</v>
      </c>
      <c r="N21" s="9" t="s">
        <v>203</v>
      </c>
      <c r="O21" s="40" t="s">
        <v>204</v>
      </c>
      <c r="P21" s="40" t="s">
        <v>205</v>
      </c>
      <c r="Q21" s="9" t="s">
        <v>206</v>
      </c>
      <c r="R21" s="9" t="s">
        <v>207</v>
      </c>
      <c r="S21" s="9" t="s">
        <v>208</v>
      </c>
      <c r="T21" s="65" t="s">
        <v>209</v>
      </c>
      <c r="U21" s="125" t="s">
        <v>210</v>
      </c>
      <c r="V21" s="125" t="s">
        <v>211</v>
      </c>
      <c r="W21" s="69" t="s">
        <v>192</v>
      </c>
      <c r="X21" s="69" t="s">
        <v>193</v>
      </c>
      <c r="Y21" s="69" t="s">
        <v>194</v>
      </c>
      <c r="Z21" s="9" t="s">
        <v>196</v>
      </c>
      <c r="AA21" s="125" t="s">
        <v>210</v>
      </c>
      <c r="AB21" s="125" t="s">
        <v>211</v>
      </c>
      <c r="AD21" s="83" t="s">
        <v>233</v>
      </c>
    </row>
    <row r="22" spans="1:30" ht="13.5">
      <c r="A22" s="128" t="s">
        <v>215</v>
      </c>
      <c r="B22" s="2">
        <v>170</v>
      </c>
      <c r="C22" s="2">
        <v>64</v>
      </c>
      <c r="D22" s="2">
        <v>98</v>
      </c>
      <c r="E22" s="2">
        <v>8</v>
      </c>
      <c r="F22" s="3">
        <v>0.3950617283950617</v>
      </c>
      <c r="G22" s="38">
        <v>-34</v>
      </c>
      <c r="H22" s="47" t="s">
        <v>175</v>
      </c>
      <c r="I22" s="38">
        <v>684</v>
      </c>
      <c r="J22" s="2">
        <v>303</v>
      </c>
      <c r="K22" s="2">
        <v>381</v>
      </c>
      <c r="L22" s="2">
        <v>-78</v>
      </c>
      <c r="M22" s="3">
        <v>0.44298245614035087</v>
      </c>
      <c r="N22" s="3">
        <v>0.5570175438596491</v>
      </c>
      <c r="O22" s="8">
        <v>1.3313343328335832</v>
      </c>
      <c r="P22" s="8">
        <v>1.668665667166417</v>
      </c>
      <c r="Q22" s="8">
        <v>1.203125</v>
      </c>
      <c r="R22" s="8">
        <v>1.0408163265306123</v>
      </c>
      <c r="S22" s="66">
        <v>17</v>
      </c>
      <c r="T22" s="130">
        <v>0.10493827160493827</v>
      </c>
      <c r="U22" s="131">
        <v>4</v>
      </c>
      <c r="V22" s="131">
        <v>8</v>
      </c>
      <c r="W22" s="38">
        <v>62</v>
      </c>
      <c r="X22" s="38">
        <v>30</v>
      </c>
      <c r="Y22" s="131">
        <v>32</v>
      </c>
      <c r="Z22" s="3">
        <v>0.4838709677419355</v>
      </c>
      <c r="AA22" s="131">
        <v>3</v>
      </c>
      <c r="AB22" s="131">
        <v>5</v>
      </c>
      <c r="AD22" s="74" t="s">
        <v>234</v>
      </c>
    </row>
    <row r="23" spans="1:30" ht="13.5">
      <c r="A23" s="116" t="s">
        <v>217</v>
      </c>
      <c r="B23" s="2">
        <v>7</v>
      </c>
      <c r="C23" s="2">
        <v>0</v>
      </c>
      <c r="D23" s="2">
        <v>7</v>
      </c>
      <c r="E23" s="2">
        <v>0</v>
      </c>
      <c r="F23" s="3">
        <v>0</v>
      </c>
      <c r="G23" s="38">
        <v>-7</v>
      </c>
      <c r="H23" s="47" t="s">
        <v>175</v>
      </c>
      <c r="I23" s="38">
        <v>22</v>
      </c>
      <c r="J23" s="2">
        <v>1</v>
      </c>
      <c r="K23" s="2">
        <v>21</v>
      </c>
      <c r="L23" s="2">
        <v>-20</v>
      </c>
      <c r="M23" s="3">
        <v>0.045454545454545456</v>
      </c>
      <c r="N23" s="3">
        <v>0.9545454545454546</v>
      </c>
      <c r="O23" s="8">
        <v>0.13636363636363635</v>
      </c>
      <c r="P23" s="8">
        <v>2.8636363636363638</v>
      </c>
      <c r="Q23" s="8">
        <v>0</v>
      </c>
      <c r="R23" s="8">
        <v>0.14285714285714285</v>
      </c>
      <c r="S23" s="66">
        <v>0</v>
      </c>
      <c r="T23" s="130">
        <v>0</v>
      </c>
      <c r="U23" s="131">
        <v>0</v>
      </c>
      <c r="V23" s="131">
        <v>7</v>
      </c>
      <c r="W23" s="38">
        <v>0</v>
      </c>
      <c r="X23" s="38">
        <v>0</v>
      </c>
      <c r="Y23" s="131">
        <v>0</v>
      </c>
      <c r="Z23" s="3">
        <v>0</v>
      </c>
      <c r="AA23" s="131">
        <v>0</v>
      </c>
      <c r="AB23" s="131">
        <v>0</v>
      </c>
      <c r="AD23" s="74" t="s">
        <v>235</v>
      </c>
    </row>
    <row r="24" spans="19:30" ht="13.5">
      <c r="S24" s="63"/>
      <c r="T24" s="64"/>
      <c r="W24" s="39"/>
      <c r="X24" s="39"/>
      <c r="Y24" s="39"/>
      <c r="Z24" s="39"/>
      <c r="AD24" s="74" t="s">
        <v>236</v>
      </c>
    </row>
    <row r="25" spans="1:30" ht="13.5">
      <c r="A25" s="136" t="s">
        <v>237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48" t="s">
        <v>190</v>
      </c>
      <c r="X25" s="148"/>
      <c r="Y25" s="148"/>
      <c r="Z25" s="148"/>
      <c r="AA25" s="149"/>
      <c r="AB25" s="149"/>
      <c r="AD25" s="74" t="s">
        <v>238</v>
      </c>
    </row>
    <row r="26" spans="1:30" ht="13.5">
      <c r="A26" s="2"/>
      <c r="B26" s="9" t="s">
        <v>192</v>
      </c>
      <c r="C26" s="9" t="s">
        <v>193</v>
      </c>
      <c r="D26" s="9" t="s">
        <v>194</v>
      </c>
      <c r="E26" s="9" t="s">
        <v>195</v>
      </c>
      <c r="F26" s="9" t="s">
        <v>196</v>
      </c>
      <c r="G26" s="37" t="s">
        <v>197</v>
      </c>
      <c r="H26" s="47" t="s">
        <v>175</v>
      </c>
      <c r="I26" s="37" t="s">
        <v>199</v>
      </c>
      <c r="J26" s="9" t="s">
        <v>200</v>
      </c>
      <c r="K26" s="9" t="s">
        <v>201</v>
      </c>
      <c r="L26" s="9" t="s">
        <v>197</v>
      </c>
      <c r="M26" s="9" t="s">
        <v>202</v>
      </c>
      <c r="N26" s="9" t="s">
        <v>203</v>
      </c>
      <c r="O26" s="40" t="s">
        <v>204</v>
      </c>
      <c r="P26" s="40" t="s">
        <v>205</v>
      </c>
      <c r="Q26" s="9" t="s">
        <v>206</v>
      </c>
      <c r="R26" s="9" t="s">
        <v>207</v>
      </c>
      <c r="S26" s="9" t="s">
        <v>208</v>
      </c>
      <c r="T26" s="65" t="s">
        <v>209</v>
      </c>
      <c r="U26" s="125" t="s">
        <v>210</v>
      </c>
      <c r="V26" s="125" t="s">
        <v>211</v>
      </c>
      <c r="W26" s="69" t="s">
        <v>192</v>
      </c>
      <c r="X26" s="69" t="s">
        <v>193</v>
      </c>
      <c r="Y26" s="69" t="s">
        <v>194</v>
      </c>
      <c r="Z26" s="9" t="s">
        <v>196</v>
      </c>
      <c r="AA26" s="125" t="s">
        <v>210</v>
      </c>
      <c r="AB26" s="125" t="s">
        <v>211</v>
      </c>
      <c r="AD26" s="74" t="s">
        <v>239</v>
      </c>
    </row>
    <row r="27" spans="1:30" ht="13.5">
      <c r="A27" s="85" t="s">
        <v>213</v>
      </c>
      <c r="B27" s="2">
        <v>170</v>
      </c>
      <c r="C27" s="2">
        <v>98</v>
      </c>
      <c r="D27" s="2">
        <v>64</v>
      </c>
      <c r="E27" s="2">
        <v>8</v>
      </c>
      <c r="F27" s="3">
        <v>0.6049382716049383</v>
      </c>
      <c r="G27" s="38">
        <v>34</v>
      </c>
      <c r="H27" s="47" t="s">
        <v>175</v>
      </c>
      <c r="I27" s="38">
        <v>684</v>
      </c>
      <c r="J27" s="2">
        <v>381</v>
      </c>
      <c r="K27" s="2">
        <v>303</v>
      </c>
      <c r="L27" s="2">
        <v>78</v>
      </c>
      <c r="M27" s="3">
        <v>0.5570175438596491</v>
      </c>
      <c r="N27" s="3">
        <v>0.44298245614035087</v>
      </c>
      <c r="O27" s="8">
        <v>1.668665667166417</v>
      </c>
      <c r="P27" s="8">
        <v>1.3313343328335832</v>
      </c>
      <c r="Q27" s="8">
        <v>1.0408163265306123</v>
      </c>
      <c r="R27" s="8">
        <v>1.203125</v>
      </c>
      <c r="S27" s="66">
        <v>28</v>
      </c>
      <c r="T27" s="130">
        <v>0.1728395061728395</v>
      </c>
      <c r="U27" s="131">
        <v>8</v>
      </c>
      <c r="V27" s="131">
        <v>4</v>
      </c>
      <c r="W27" s="38">
        <v>62</v>
      </c>
      <c r="X27" s="38">
        <v>32</v>
      </c>
      <c r="Y27" s="131">
        <v>30</v>
      </c>
      <c r="Z27" s="3">
        <v>0.5161290322580645</v>
      </c>
      <c r="AA27" s="131">
        <v>5</v>
      </c>
      <c r="AB27" s="131">
        <v>3</v>
      </c>
      <c r="AD27" s="74" t="s">
        <v>240</v>
      </c>
    </row>
    <row r="28" spans="1:30" ht="13.5">
      <c r="A28" s="116" t="s">
        <v>217</v>
      </c>
      <c r="B28" s="2">
        <v>12</v>
      </c>
      <c r="C28" s="2">
        <v>1</v>
      </c>
      <c r="D28" s="2">
        <v>11</v>
      </c>
      <c r="E28" s="2">
        <v>0</v>
      </c>
      <c r="F28" s="3">
        <v>0.08333333333333333</v>
      </c>
      <c r="G28" s="38">
        <v>-10</v>
      </c>
      <c r="H28" s="47" t="s">
        <v>175</v>
      </c>
      <c r="I28" s="38">
        <v>43</v>
      </c>
      <c r="J28" s="2">
        <v>9</v>
      </c>
      <c r="K28" s="2">
        <v>34</v>
      </c>
      <c r="L28" s="2">
        <v>-25</v>
      </c>
      <c r="M28" s="3">
        <v>0.20930232558139536</v>
      </c>
      <c r="N28" s="3">
        <v>0.7906976744186046</v>
      </c>
      <c r="O28" s="8">
        <v>0.627906976744186</v>
      </c>
      <c r="P28" s="8">
        <v>2.3720930232558137</v>
      </c>
      <c r="Q28" s="8">
        <v>1</v>
      </c>
      <c r="R28" s="8">
        <v>0.5454545454545454</v>
      </c>
      <c r="S28" s="66">
        <v>0</v>
      </c>
      <c r="T28" s="130">
        <v>0</v>
      </c>
      <c r="U28" s="131">
        <v>1</v>
      </c>
      <c r="V28" s="131">
        <v>7</v>
      </c>
      <c r="W28" s="38">
        <v>2</v>
      </c>
      <c r="X28" s="38">
        <v>0</v>
      </c>
      <c r="Y28" s="131">
        <v>2</v>
      </c>
      <c r="Z28" s="3">
        <v>0</v>
      </c>
      <c r="AA28" s="131">
        <v>0</v>
      </c>
      <c r="AB28" s="131">
        <v>2</v>
      </c>
      <c r="AD28" s="84" t="s">
        <v>241</v>
      </c>
    </row>
    <row r="29" spans="19:26" ht="13.5">
      <c r="S29" s="63"/>
      <c r="T29" s="64"/>
      <c r="W29" s="39"/>
      <c r="X29" s="39"/>
      <c r="Y29" s="39"/>
      <c r="Z29" s="39"/>
    </row>
    <row r="30" spans="1:30" ht="13.5">
      <c r="A30" s="137" t="s">
        <v>242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50" t="s">
        <v>190</v>
      </c>
      <c r="X30" s="150"/>
      <c r="Y30" s="150"/>
      <c r="Z30" s="150"/>
      <c r="AA30" s="151"/>
      <c r="AB30" s="151"/>
      <c r="AD30" s="74" t="s">
        <v>243</v>
      </c>
    </row>
    <row r="31" spans="1:30" ht="13.5">
      <c r="A31" s="2"/>
      <c r="B31" s="9" t="s">
        <v>192</v>
      </c>
      <c r="C31" s="9" t="s">
        <v>193</v>
      </c>
      <c r="D31" s="9" t="s">
        <v>194</v>
      </c>
      <c r="E31" s="9" t="s">
        <v>195</v>
      </c>
      <c r="F31" s="9" t="s">
        <v>196</v>
      </c>
      <c r="G31" s="37" t="s">
        <v>197</v>
      </c>
      <c r="H31" s="47" t="s">
        <v>175</v>
      </c>
      <c r="I31" s="37" t="s">
        <v>199</v>
      </c>
      <c r="J31" s="9" t="s">
        <v>200</v>
      </c>
      <c r="K31" s="9" t="s">
        <v>201</v>
      </c>
      <c r="L31" s="9" t="s">
        <v>197</v>
      </c>
      <c r="M31" s="9" t="s">
        <v>202</v>
      </c>
      <c r="N31" s="9" t="s">
        <v>203</v>
      </c>
      <c r="O31" s="40" t="s">
        <v>204</v>
      </c>
      <c r="P31" s="40" t="s">
        <v>205</v>
      </c>
      <c r="Q31" s="9" t="s">
        <v>206</v>
      </c>
      <c r="R31" s="9" t="s">
        <v>207</v>
      </c>
      <c r="S31" s="9" t="s">
        <v>208</v>
      </c>
      <c r="T31" s="65" t="s">
        <v>209</v>
      </c>
      <c r="U31" s="125" t="s">
        <v>210</v>
      </c>
      <c r="V31" s="125" t="s">
        <v>211</v>
      </c>
      <c r="W31" s="69" t="s">
        <v>192</v>
      </c>
      <c r="X31" s="69" t="s">
        <v>193</v>
      </c>
      <c r="Y31" s="69" t="s">
        <v>194</v>
      </c>
      <c r="Z31" s="9" t="s">
        <v>196</v>
      </c>
      <c r="AA31" s="125" t="s">
        <v>210</v>
      </c>
      <c r="AB31" s="125" t="s">
        <v>211</v>
      </c>
      <c r="AD31" s="74" t="s">
        <v>244</v>
      </c>
    </row>
    <row r="32" spans="1:30" ht="13.5">
      <c r="A32" s="85" t="s">
        <v>213</v>
      </c>
      <c r="B32" s="2">
        <v>7</v>
      </c>
      <c r="C32" s="2">
        <v>7</v>
      </c>
      <c r="D32" s="2">
        <v>0</v>
      </c>
      <c r="E32" s="2">
        <v>0</v>
      </c>
      <c r="F32" s="3">
        <v>1</v>
      </c>
      <c r="G32" s="38">
        <v>7</v>
      </c>
      <c r="H32" s="47" t="s">
        <v>175</v>
      </c>
      <c r="I32" s="38">
        <v>22</v>
      </c>
      <c r="J32" s="2">
        <v>21</v>
      </c>
      <c r="K32" s="2">
        <v>1</v>
      </c>
      <c r="L32" s="2">
        <v>20</v>
      </c>
      <c r="M32" s="3">
        <v>0.9545454545454546</v>
      </c>
      <c r="N32" s="3">
        <v>0.045454545454545456</v>
      </c>
      <c r="O32" s="8">
        <v>2.8636363636363638</v>
      </c>
      <c r="P32" s="8">
        <v>0.13636363636363635</v>
      </c>
      <c r="Q32" s="8">
        <v>0.14285714285714285</v>
      </c>
      <c r="R32" s="8">
        <v>0</v>
      </c>
      <c r="S32" s="66">
        <v>6</v>
      </c>
      <c r="T32" s="130">
        <v>0.8571428571428571</v>
      </c>
      <c r="U32" s="131">
        <v>7</v>
      </c>
      <c r="V32" s="131">
        <v>0</v>
      </c>
      <c r="W32" s="38">
        <v>0</v>
      </c>
      <c r="X32" s="38">
        <v>0</v>
      </c>
      <c r="Y32" s="131">
        <v>0</v>
      </c>
      <c r="Z32" s="3">
        <v>0</v>
      </c>
      <c r="AA32" s="131">
        <v>0</v>
      </c>
      <c r="AB32" s="131">
        <v>0</v>
      </c>
      <c r="AD32" s="74" t="s">
        <v>245</v>
      </c>
    </row>
    <row r="33" spans="1:30" ht="13.5">
      <c r="A33" s="128" t="s">
        <v>215</v>
      </c>
      <c r="B33" s="2">
        <v>12</v>
      </c>
      <c r="C33" s="2">
        <v>11</v>
      </c>
      <c r="D33" s="2">
        <v>1</v>
      </c>
      <c r="E33" s="2">
        <v>0</v>
      </c>
      <c r="F33" s="3">
        <v>0.9166666666666666</v>
      </c>
      <c r="G33" s="38">
        <v>10</v>
      </c>
      <c r="H33" s="47" t="s">
        <v>175</v>
      </c>
      <c r="I33" s="38">
        <v>43</v>
      </c>
      <c r="J33" s="2">
        <v>34</v>
      </c>
      <c r="K33" s="2">
        <v>9</v>
      </c>
      <c r="L33" s="2">
        <v>25</v>
      </c>
      <c r="M33" s="3">
        <v>0.7906976744186046</v>
      </c>
      <c r="N33" s="3">
        <v>0.20930232558139536</v>
      </c>
      <c r="O33" s="8">
        <v>2.3720930232558137</v>
      </c>
      <c r="P33" s="8">
        <v>0.627906976744186</v>
      </c>
      <c r="Q33" s="8">
        <v>0.5454545454545454</v>
      </c>
      <c r="R33" s="8">
        <v>1</v>
      </c>
      <c r="S33" s="66">
        <v>7</v>
      </c>
      <c r="T33" s="130">
        <v>0.5833333333333334</v>
      </c>
      <c r="U33" s="131">
        <v>7</v>
      </c>
      <c r="V33" s="131">
        <v>1</v>
      </c>
      <c r="W33" s="38">
        <v>2</v>
      </c>
      <c r="X33" s="38">
        <v>2</v>
      </c>
      <c r="Y33" s="131">
        <v>0</v>
      </c>
      <c r="Z33" s="3">
        <v>1</v>
      </c>
      <c r="AA33" s="131">
        <v>2</v>
      </c>
      <c r="AB33" s="131">
        <v>0</v>
      </c>
      <c r="AD33" s="74" t="s">
        <v>246</v>
      </c>
    </row>
    <row r="34" ht="13.5">
      <c r="AD34" s="74" t="s">
        <v>247</v>
      </c>
    </row>
    <row r="35" ht="13.5">
      <c r="AD35" s="74" t="s">
        <v>248</v>
      </c>
    </row>
  </sheetData>
  <mergeCells count="12">
    <mergeCell ref="A25:V25"/>
    <mergeCell ref="W25:AB25"/>
    <mergeCell ref="A30:V30"/>
    <mergeCell ref="W30:AB30"/>
    <mergeCell ref="A14:V14"/>
    <mergeCell ref="W14:AB14"/>
    <mergeCell ref="A20:V20"/>
    <mergeCell ref="W20:AB20"/>
    <mergeCell ref="A1:V1"/>
    <mergeCell ref="W1:AB1"/>
    <mergeCell ref="A8:V8"/>
    <mergeCell ref="W8:AB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50"/>
  <sheetViews>
    <sheetView workbookViewId="0" topLeftCell="A187">
      <selection activeCell="AG233" sqref="AG233"/>
    </sheetView>
  </sheetViews>
  <sheetFormatPr defaultColWidth="9.00390625" defaultRowHeight="11.25" customHeight="1"/>
  <cols>
    <col min="1" max="1" width="3.875" style="53" customWidth="1"/>
    <col min="2" max="2" width="3.25390625" style="11" customWidth="1"/>
    <col min="3" max="5" width="2.125" style="11" customWidth="1"/>
    <col min="6" max="6" width="3.25390625" style="79" customWidth="1"/>
    <col min="7" max="7" width="3.25390625" style="11" customWidth="1"/>
    <col min="8" max="10" width="2.375" style="1" customWidth="1"/>
    <col min="11" max="12" width="3.25390625" style="1" customWidth="1"/>
    <col min="13" max="14" width="3.625" style="1" customWidth="1"/>
    <col min="15" max="17" width="2.375" style="1" customWidth="1"/>
    <col min="18" max="18" width="3.625" style="1" customWidth="1"/>
    <col min="19" max="19" width="3.625" style="60" customWidth="1"/>
    <col min="20" max="20" width="2.625" style="60" customWidth="1"/>
    <col min="21" max="21" width="3.25390625" style="60" customWidth="1"/>
    <col min="22" max="22" width="3.25390625" style="94" customWidth="1"/>
    <col min="23" max="23" width="2.375" style="94" customWidth="1"/>
    <col min="24" max="26" width="3.25390625" style="10" customWidth="1"/>
    <col min="27" max="27" width="3.25390625" style="1" customWidth="1"/>
    <col min="28" max="28" width="2.375" style="1" customWidth="1"/>
    <col min="29" max="29" width="3.25390625" style="12" customWidth="1"/>
    <col min="30" max="31" width="2.375" style="12" customWidth="1"/>
    <col min="32" max="32" width="1.625" style="12" customWidth="1"/>
    <col min="33" max="33" width="3.625" style="15" customWidth="1"/>
    <col min="34" max="34" width="4.125" style="14" customWidth="1"/>
    <col min="35" max="35" width="2.375" style="14" customWidth="1"/>
    <col min="36" max="36" width="4.125" style="14" customWidth="1"/>
    <col min="37" max="37" width="3.625" style="15" customWidth="1"/>
    <col min="38" max="38" width="1.625" style="41" customWidth="1"/>
    <col min="39" max="40" width="2.375" style="41" customWidth="1"/>
    <col min="41" max="41" width="3.25390625" style="14" customWidth="1"/>
    <col min="42" max="42" width="2.375" style="14" customWidth="1"/>
    <col min="43" max="44" width="3.25390625" style="1" customWidth="1"/>
    <col min="45" max="46" width="3.25390625" style="10" customWidth="1"/>
    <col min="47" max="47" width="2.375" style="10" customWidth="1"/>
    <col min="48" max="49" width="3.25390625" style="10" customWidth="1"/>
    <col min="50" max="50" width="2.625" style="10" customWidth="1"/>
    <col min="51" max="51" width="3.625" style="20" customWidth="1"/>
    <col min="52" max="52" width="3.625" style="1" customWidth="1"/>
    <col min="53" max="53" width="2.375" style="11" customWidth="1"/>
    <col min="54" max="55" width="2.375" style="1" customWidth="1"/>
    <col min="56" max="57" width="3.625" style="1" customWidth="1"/>
    <col min="58" max="59" width="3.25390625" style="1" customWidth="1"/>
    <col min="60" max="62" width="2.375" style="1" customWidth="1"/>
    <col min="63" max="64" width="3.25390625" style="1" customWidth="1"/>
    <col min="65" max="66" width="2.125" style="0" customWidth="1"/>
  </cols>
  <sheetData>
    <row r="1" spans="4:66" ht="11.25" customHeight="1">
      <c r="D1" s="96"/>
      <c r="E1" s="96"/>
      <c r="F1" s="55"/>
      <c r="G1" s="55"/>
      <c r="H1" s="55"/>
      <c r="I1" s="55"/>
      <c r="J1" s="55"/>
      <c r="K1" s="48"/>
      <c r="L1" s="48"/>
      <c r="M1" s="48"/>
      <c r="N1" s="48"/>
      <c r="O1" s="48"/>
      <c r="P1" s="48"/>
      <c r="Q1" s="48"/>
      <c r="R1" s="48"/>
      <c r="S1" s="56" t="s">
        <v>60</v>
      </c>
      <c r="T1" s="93"/>
      <c r="U1" s="93"/>
      <c r="V1" s="93"/>
      <c r="W1" s="93"/>
      <c r="X1" s="50"/>
      <c r="Y1" s="50"/>
      <c r="Z1" s="42"/>
      <c r="AA1" s="42"/>
      <c r="AB1" s="42"/>
      <c r="AC1" s="71"/>
      <c r="AD1" s="71"/>
      <c r="AE1" s="71"/>
      <c r="AF1" s="71"/>
      <c r="AG1" s="49" t="s">
        <v>0</v>
      </c>
      <c r="AH1" s="42"/>
      <c r="AI1" s="14" t="s">
        <v>61</v>
      </c>
      <c r="AJ1" s="44"/>
      <c r="AK1" s="62" t="s">
        <v>1</v>
      </c>
      <c r="AL1" s="78"/>
      <c r="AM1" s="78"/>
      <c r="AN1" s="78"/>
      <c r="AO1" s="45"/>
      <c r="AP1" s="45"/>
      <c r="AQ1" s="45"/>
      <c r="AR1" s="45"/>
      <c r="AS1" s="51"/>
      <c r="AT1" s="51"/>
      <c r="AU1" s="51"/>
      <c r="AV1" s="51"/>
      <c r="AW1" s="51"/>
      <c r="AX1" s="51"/>
      <c r="AY1" s="86" t="s">
        <v>127</v>
      </c>
      <c r="AZ1" s="36"/>
      <c r="BA1" s="36"/>
      <c r="BB1" s="36"/>
      <c r="BC1" s="36"/>
      <c r="BD1" s="21"/>
      <c r="BE1" s="36"/>
      <c r="BF1" s="36"/>
      <c r="BG1" s="36"/>
      <c r="BH1" s="36"/>
      <c r="BI1" s="36"/>
      <c r="BJ1" s="36"/>
      <c r="BK1" s="36"/>
      <c r="BL1" s="36"/>
      <c r="BM1" s="99"/>
      <c r="BN1" s="99"/>
    </row>
    <row r="2" spans="2:66" ht="11.25" customHeight="1">
      <c r="B2" s="77" t="s">
        <v>86</v>
      </c>
      <c r="C2" s="11" t="s">
        <v>138</v>
      </c>
      <c r="D2" s="120" t="s">
        <v>160</v>
      </c>
      <c r="E2" s="101" t="s">
        <v>160</v>
      </c>
      <c r="F2" s="100" t="s">
        <v>62</v>
      </c>
      <c r="G2" s="73" t="s">
        <v>56</v>
      </c>
      <c r="H2" s="73" t="s">
        <v>59</v>
      </c>
      <c r="I2" s="73" t="s">
        <v>49</v>
      </c>
      <c r="J2" s="57" t="s">
        <v>6</v>
      </c>
      <c r="K2" s="73" t="s">
        <v>10</v>
      </c>
      <c r="L2" s="73" t="s">
        <v>58</v>
      </c>
      <c r="M2" s="57" t="s">
        <v>63</v>
      </c>
      <c r="N2" s="57" t="s">
        <v>64</v>
      </c>
      <c r="O2" s="57" t="s">
        <v>83</v>
      </c>
      <c r="P2" s="98" t="s">
        <v>160</v>
      </c>
      <c r="Q2" s="57" t="s">
        <v>179</v>
      </c>
      <c r="R2" s="57" t="s">
        <v>57</v>
      </c>
      <c r="S2" s="87" t="s">
        <v>128</v>
      </c>
      <c r="T2" s="102" t="s">
        <v>148</v>
      </c>
      <c r="U2" s="52" t="s">
        <v>147</v>
      </c>
      <c r="V2" s="52" t="s">
        <v>139</v>
      </c>
      <c r="W2" s="52" t="s">
        <v>83</v>
      </c>
      <c r="X2" s="97" t="s">
        <v>62</v>
      </c>
      <c r="Y2" s="89" t="s">
        <v>56</v>
      </c>
      <c r="Z2" s="89" t="s">
        <v>49</v>
      </c>
      <c r="AA2" s="89" t="s">
        <v>10</v>
      </c>
      <c r="AB2" s="10" t="s">
        <v>84</v>
      </c>
      <c r="AC2" s="12" t="s">
        <v>9</v>
      </c>
      <c r="AD2" s="12" t="s">
        <v>179</v>
      </c>
      <c r="AE2" s="95" t="s">
        <v>137</v>
      </c>
      <c r="AF2" s="95" t="s">
        <v>136</v>
      </c>
      <c r="AG2" s="61" t="s">
        <v>9</v>
      </c>
      <c r="AH2" s="12" t="s">
        <v>16</v>
      </c>
      <c r="AI2" s="12" t="s">
        <v>6</v>
      </c>
      <c r="AJ2" s="12" t="s">
        <v>17</v>
      </c>
      <c r="AK2" s="19" t="s">
        <v>9</v>
      </c>
      <c r="AL2" s="91" t="s">
        <v>136</v>
      </c>
      <c r="AM2" s="91" t="s">
        <v>137</v>
      </c>
      <c r="AN2" s="91" t="s">
        <v>179</v>
      </c>
      <c r="AO2" s="12" t="s">
        <v>9</v>
      </c>
      <c r="AP2" s="10" t="s">
        <v>85</v>
      </c>
      <c r="AQ2" s="89" t="s">
        <v>10</v>
      </c>
      <c r="AR2" s="89" t="s">
        <v>49</v>
      </c>
      <c r="AS2" s="89" t="s">
        <v>56</v>
      </c>
      <c r="AT2" s="97" t="s">
        <v>62</v>
      </c>
      <c r="AU2" s="52" t="s">
        <v>83</v>
      </c>
      <c r="AV2" s="92" t="s">
        <v>140</v>
      </c>
      <c r="AW2" s="52" t="s">
        <v>147</v>
      </c>
      <c r="AX2" s="102" t="s">
        <v>148</v>
      </c>
      <c r="AY2" s="88" t="s">
        <v>128</v>
      </c>
      <c r="AZ2" s="36" t="s">
        <v>57</v>
      </c>
      <c r="BA2" s="36" t="s">
        <v>179</v>
      </c>
      <c r="BB2" s="127" t="s">
        <v>160</v>
      </c>
      <c r="BC2" s="36" t="s">
        <v>144</v>
      </c>
      <c r="BD2" s="36" t="s">
        <v>65</v>
      </c>
      <c r="BE2" s="36" t="s">
        <v>66</v>
      </c>
      <c r="BF2" s="76" t="s">
        <v>58</v>
      </c>
      <c r="BG2" s="76" t="s">
        <v>10</v>
      </c>
      <c r="BH2" s="36" t="s">
        <v>6</v>
      </c>
      <c r="BI2" s="75" t="s">
        <v>49</v>
      </c>
      <c r="BJ2" s="76" t="s">
        <v>59</v>
      </c>
      <c r="BK2" s="75" t="s">
        <v>56</v>
      </c>
      <c r="BL2" s="100" t="s">
        <v>62</v>
      </c>
      <c r="BM2" s="101" t="s">
        <v>146</v>
      </c>
      <c r="BN2" s="120" t="s">
        <v>83</v>
      </c>
    </row>
    <row r="3" spans="1:66" ht="11.25" customHeight="1">
      <c r="A3" s="53" t="s">
        <v>48</v>
      </c>
      <c r="D3" s="1">
        <f>MAX(D12:D1005)</f>
        <v>4</v>
      </c>
      <c r="E3" s="1">
        <f>MAX(E12:E1005)</f>
        <v>3</v>
      </c>
      <c r="F3" s="10">
        <f>COUNTIF(F12:F1008,"◯")</f>
        <v>21</v>
      </c>
      <c r="G3" s="10">
        <f>COUNTIF(G12:G1008,"◎")</f>
        <v>17</v>
      </c>
      <c r="H3" s="1">
        <f>SUM(H12:H1008)</f>
        <v>7</v>
      </c>
      <c r="I3" s="1">
        <f>SUM(I12:I1008)</f>
        <v>8</v>
      </c>
      <c r="J3" s="1">
        <f>COUNTIF(J12:J1008,"△")</f>
        <v>9</v>
      </c>
      <c r="K3" s="1">
        <f>SUM(K12:K1008)</f>
        <v>61</v>
      </c>
      <c r="L3" s="1">
        <f>SUM(L12:L1008)</f>
        <v>65</v>
      </c>
      <c r="M3" s="1">
        <f>SUM(M12:M1008)</f>
        <v>228</v>
      </c>
      <c r="N3" s="1">
        <f>SUM(N12:N1008)</f>
        <v>252</v>
      </c>
      <c r="O3" s="1">
        <f>MAX(O12:O1005)</f>
        <v>7</v>
      </c>
      <c r="P3" s="1">
        <f>MAX(P12:P1005)</f>
        <v>6</v>
      </c>
      <c r="Q3" s="1">
        <f>SUM(Q12:Q1008)</f>
        <v>2</v>
      </c>
      <c r="R3" s="7">
        <f>COUNTIF(R12:R1008,"◯")</f>
        <v>61</v>
      </c>
      <c r="S3" s="133">
        <f>COUNTIF(S12:S1008,"★")</f>
        <v>122</v>
      </c>
      <c r="T3" s="1">
        <f>COUNTIF(T12:T1008,"△")</f>
        <v>10</v>
      </c>
      <c r="U3" s="10">
        <f>COUNTIF(U12:U1008,"◯")</f>
        <v>58</v>
      </c>
      <c r="V3" s="10">
        <f>COUNTIF(V12:V1008,"◯")</f>
        <v>0</v>
      </c>
      <c r="W3" s="1">
        <f>MAX(W12:W1005)</f>
        <v>5</v>
      </c>
      <c r="X3" s="10">
        <f>COUNTIF(X12:X1008,"◯")</f>
        <v>40</v>
      </c>
      <c r="Y3" s="10">
        <f>COUNTIF(Y12:Y1008,"◎")</f>
        <v>33</v>
      </c>
      <c r="Z3" s="1">
        <f>SUM(Z12:Z1008)</f>
        <v>16</v>
      </c>
      <c r="AA3" s="1">
        <f>SUM(AA12:AA1008)</f>
        <v>104</v>
      </c>
      <c r="AB3" s="1">
        <f>MAX(AB12:AB1005)</f>
        <v>8</v>
      </c>
      <c r="AD3" s="1">
        <f>SUM(AD12:AD1008)</f>
        <v>3</v>
      </c>
      <c r="AE3" s="95"/>
      <c r="AG3" s="132">
        <f>COUNTIF(AG12:AG1008,"◯")</f>
        <v>120</v>
      </c>
      <c r="AH3" s="14">
        <f>SUM(AH12:AH1008)</f>
        <v>480</v>
      </c>
      <c r="AI3" s="14">
        <f>COUNTIF(AI12:AI1008,"△")</f>
        <v>15</v>
      </c>
      <c r="AJ3" s="14">
        <f>SUM(AJ12:AJ1008)</f>
        <v>399</v>
      </c>
      <c r="AK3" s="19">
        <f>COUNTIF(AK12:AK1008,"◯")</f>
        <v>86</v>
      </c>
      <c r="AN3" s="1">
        <f>SUM(AN12:AN1008)</f>
        <v>1</v>
      </c>
      <c r="AP3" s="1">
        <f>MAX(AP12:AP1005)</f>
        <v>7</v>
      </c>
      <c r="AQ3" s="90">
        <f>SUM(AQ12:AQ1008)</f>
        <v>127</v>
      </c>
      <c r="AR3" s="1">
        <f>SUM(AR12:AR1008)</f>
        <v>7</v>
      </c>
      <c r="AS3" s="10">
        <f>COUNTIF(AS12:AS1008,"◎")</f>
        <v>21</v>
      </c>
      <c r="AT3" s="10">
        <f>COUNTIF(AT12:AT1008,"◯")</f>
        <v>39</v>
      </c>
      <c r="AU3" s="1">
        <f>MAX(AU12:AU1005)</f>
        <v>4</v>
      </c>
      <c r="AV3" s="10">
        <f>COUNTIF(AV12:AV1008,"◯")</f>
        <v>0</v>
      </c>
      <c r="AW3" s="10">
        <f>COUNTIF(AW12:AW1008,"◯")</f>
        <v>53</v>
      </c>
      <c r="AX3" s="1">
        <f>COUNTIF(AX12:AX1008,"△")</f>
        <v>10</v>
      </c>
      <c r="AY3" s="58">
        <f>COUNTIF(AY12:AY1008,"★")</f>
        <v>99</v>
      </c>
      <c r="AZ3" s="7">
        <f>COUNTIF(AZ12:AZ51008,"◯")</f>
        <v>34</v>
      </c>
      <c r="BA3" s="1">
        <f>SUM(BA12:BA1008)</f>
        <v>0</v>
      </c>
      <c r="BB3" s="1">
        <f>MAX(BB12:BB1005)</f>
        <v>3</v>
      </c>
      <c r="BC3" s="1">
        <f>MAX(BC12:BC1005)</f>
        <v>7</v>
      </c>
      <c r="BD3" s="1">
        <f>SUM(BD12:BD1008)</f>
        <v>171</v>
      </c>
      <c r="BE3" s="1">
        <f>SUM(BE12:BE1008)</f>
        <v>228</v>
      </c>
      <c r="BF3" s="1">
        <f>SUM(BF12:BF1008)</f>
        <v>43</v>
      </c>
      <c r="BG3" s="1">
        <f>SUM(BG12:BG51008)</f>
        <v>62</v>
      </c>
      <c r="BH3" s="1">
        <f>COUNTIF(BH12:BH1008,"△")</f>
        <v>6</v>
      </c>
      <c r="BI3" s="1">
        <f>SUM(BI12:BI51008)</f>
        <v>7</v>
      </c>
      <c r="BJ3" s="1">
        <f>SUM(BJ12:BJ51008)</f>
        <v>3</v>
      </c>
      <c r="BK3" s="10">
        <f>COUNTIF(BK12:BK1008,"◎")</f>
        <v>9</v>
      </c>
      <c r="BL3" s="10">
        <f>COUNTIF(BL12:BL1008,"◯")</f>
        <v>18</v>
      </c>
      <c r="BM3" s="1">
        <f>MAX(BM12:BM1005)</f>
        <v>3</v>
      </c>
      <c r="BN3" s="1">
        <f>MAX(BN12:BN1005)</f>
        <v>4</v>
      </c>
    </row>
    <row r="4" spans="1:66" ht="11.25" customHeight="1">
      <c r="A4" s="53" t="s">
        <v>177</v>
      </c>
      <c r="D4" s="1">
        <f>MAX(D182:D1000)</f>
        <v>0</v>
      </c>
      <c r="E4" s="1">
        <f>MAX(E182:E1000)</f>
        <v>0</v>
      </c>
      <c r="F4" s="10">
        <f>COUNTIF(F182:F1000,"◯")</f>
        <v>6</v>
      </c>
      <c r="G4" s="10">
        <f>COUNTIF(G182:G1000,"◎")</f>
        <v>3</v>
      </c>
      <c r="H4" s="1">
        <f>SUM(H182:H1000)</f>
        <v>5</v>
      </c>
      <c r="I4" s="1">
        <f>SUM(I182:I1000)</f>
        <v>3</v>
      </c>
      <c r="J4" s="1">
        <f>COUNTIF(J182:J1000,"△")</f>
        <v>5</v>
      </c>
      <c r="K4" s="1">
        <f>SUM(K182:K1000)</f>
        <v>16</v>
      </c>
      <c r="L4" s="1">
        <f>SUM(L182:L1000)</f>
        <v>17</v>
      </c>
      <c r="M4" s="1">
        <f>SUM(M182:M1000)</f>
        <v>64</v>
      </c>
      <c r="N4" s="1">
        <f>SUM(N182:N1000)</f>
        <v>61</v>
      </c>
      <c r="O4" s="1">
        <f>MAX(O182:O1000)</f>
        <v>7</v>
      </c>
      <c r="P4" s="1">
        <f>MAX(P182:P1000)</f>
        <v>5</v>
      </c>
      <c r="Q4" s="1">
        <f>SUM(Q182:Q1000)</f>
        <v>2</v>
      </c>
      <c r="R4" s="7">
        <f>COUNTIF(R182:R1000,"◯")</f>
        <v>14</v>
      </c>
      <c r="S4" s="59">
        <f>COUNTIF(S182:S1000,"★")</f>
        <v>33</v>
      </c>
      <c r="T4" s="1">
        <f>COUNTIF(T182:T1000,"△")</f>
        <v>7</v>
      </c>
      <c r="U4" s="10">
        <f>COUNTIF(U182:U1000,"◯")</f>
        <v>22</v>
      </c>
      <c r="V4" s="10">
        <f>COUNTIF(V182:V1000,"◯")</f>
        <v>0</v>
      </c>
      <c r="W4" s="1">
        <f>MAX(W182:W1000)</f>
        <v>3</v>
      </c>
      <c r="X4" s="10">
        <f>COUNTIF(X182:X1000,"◯")</f>
        <v>8</v>
      </c>
      <c r="Y4" s="10">
        <f>COUNTIF(Y182:Y1000,"◎")</f>
        <v>5</v>
      </c>
      <c r="Z4" s="1">
        <f>SUM(Z182:Z1000)</f>
        <v>6</v>
      </c>
      <c r="AA4" s="1">
        <f>SUM(AA182:AA1000)</f>
        <v>27</v>
      </c>
      <c r="AB4" s="1">
        <f>MAX(AB182:AB1000)</f>
        <v>4</v>
      </c>
      <c r="AD4" s="1">
        <f>SUM(AD182:AD1000)</f>
        <v>2</v>
      </c>
      <c r="AE4" s="95"/>
      <c r="AG4" s="61">
        <f>COUNTIF(AG182:AG1000,"◯")</f>
        <v>22</v>
      </c>
      <c r="AH4" s="14">
        <f>SUM(AH182:AH1000)</f>
        <v>99</v>
      </c>
      <c r="AI4" s="14">
        <f>COUNTIF(AI182:AI1000,"△")</f>
        <v>7</v>
      </c>
      <c r="AJ4" s="14">
        <f>SUM(AJ182:AJ1000)</f>
        <v>96</v>
      </c>
      <c r="AK4" s="19">
        <f>COUNTIF(AK182:AK1000,"◯")</f>
        <v>22</v>
      </c>
      <c r="AN4" s="1">
        <f>SUM(AN182:AN1000)</f>
        <v>0</v>
      </c>
      <c r="AP4" s="1">
        <f>MAX(AP182:AP1000)</f>
        <v>7</v>
      </c>
      <c r="AQ4" s="90">
        <f>SUM(AQ182:AQ1000)</f>
        <v>25</v>
      </c>
      <c r="AR4" s="1">
        <f>SUM(AR182:AR1000)</f>
        <v>0</v>
      </c>
      <c r="AS4" s="10">
        <f>COUNTIF(AS182:AS1000,"◎")</f>
        <v>4</v>
      </c>
      <c r="AT4" s="10">
        <f>COUNTIF(AT182:AT1000,"◯")</f>
        <v>9</v>
      </c>
      <c r="AU4" s="1">
        <f>MAX(AU182:AU1000)</f>
        <v>4</v>
      </c>
      <c r="AV4" s="10">
        <f>COUNTIF(AV182:AV1000,"◯")</f>
        <v>0</v>
      </c>
      <c r="AW4" s="10">
        <f>COUNTIF(AW182:AW1000,"◯")</f>
        <v>22</v>
      </c>
      <c r="AX4" s="1">
        <f>COUNTIF(AX182:AX1000,"△")</f>
        <v>7</v>
      </c>
      <c r="AY4" s="58">
        <f>COUNTIF(AY182:AY1000,"★")</f>
        <v>18</v>
      </c>
      <c r="AZ4" s="7">
        <f>COUNTIF(AZ182:AZ1000,"◯")</f>
        <v>8</v>
      </c>
      <c r="BA4" s="1">
        <f>SUM(BA182:BA1000)</f>
        <v>0</v>
      </c>
      <c r="BB4" s="1">
        <f>MAX(BB182:BB1000)</f>
        <v>3</v>
      </c>
      <c r="BC4" s="1">
        <f>MAX(BC182:BC1000)</f>
        <v>6</v>
      </c>
      <c r="BD4" s="1">
        <f>SUM(BD182:BD1000)</f>
        <v>32</v>
      </c>
      <c r="BE4" s="1">
        <f>SUM(BE182:BE1000)</f>
        <v>38</v>
      </c>
      <c r="BF4" s="1">
        <f>SUM(BF182:BF1000)</f>
        <v>11</v>
      </c>
      <c r="BG4" s="1">
        <f>SUM(BG182:BG1000)</f>
        <v>8</v>
      </c>
      <c r="BH4" s="1">
        <f>COUNTIF(BH182:BH1000,"△")</f>
        <v>2</v>
      </c>
      <c r="BI4" s="1">
        <f>SUM(BI182:BI1000)</f>
        <v>0</v>
      </c>
      <c r="BJ4" s="1">
        <f>SUM(BJ182:BJ1000)</f>
        <v>0</v>
      </c>
      <c r="BK4" s="10">
        <f>COUNTIF(BK182:BK1000,"◎")</f>
        <v>1</v>
      </c>
      <c r="BL4" s="10">
        <f>COUNTIF(BL182:BL1000,"◯")</f>
        <v>4</v>
      </c>
      <c r="BM4" s="1">
        <f>MAX(BM182:BM1000)</f>
        <v>3</v>
      </c>
      <c r="BN4" s="1">
        <f>MAX(BN182:BN1000)</f>
        <v>2</v>
      </c>
    </row>
    <row r="5" spans="1:66" ht="11.25" customHeight="1">
      <c r="A5" s="53" t="s">
        <v>173</v>
      </c>
      <c r="D5" s="1">
        <f>MAX(D12:D181)</f>
        <v>4</v>
      </c>
      <c r="E5" s="1">
        <f>MAX(E12:E181)</f>
        <v>3</v>
      </c>
      <c r="F5" s="10">
        <f>COUNTIF(F12:F181,"◯")</f>
        <v>15</v>
      </c>
      <c r="G5" s="10">
        <f>COUNTIF(G12:G181,"◎")</f>
        <v>14</v>
      </c>
      <c r="H5" s="1">
        <f>SUM(H12:H181)</f>
        <v>2</v>
      </c>
      <c r="I5" s="1">
        <f>SUM(I12:I181)</f>
        <v>5</v>
      </c>
      <c r="J5" s="1">
        <f>COUNTIF(J12:J181,"△")</f>
        <v>4</v>
      </c>
      <c r="K5" s="1">
        <f>SUM(K12:K181)</f>
        <v>45</v>
      </c>
      <c r="L5" s="1">
        <f>SUM(L12:L181)</f>
        <v>48</v>
      </c>
      <c r="M5" s="1">
        <f>SUM(M12:M181)</f>
        <v>164</v>
      </c>
      <c r="N5" s="1">
        <f>SUM(N12:N181)</f>
        <v>191</v>
      </c>
      <c r="O5" s="1">
        <f>MAX(O12:O181)</f>
        <v>4</v>
      </c>
      <c r="P5" s="1">
        <f>MAX(P12:P181)</f>
        <v>6</v>
      </c>
      <c r="Q5" s="1">
        <f>SUM(Q12:Q181)</f>
        <v>0</v>
      </c>
      <c r="R5" s="7">
        <f>COUNTIF(R12:R181,"◯")</f>
        <v>47</v>
      </c>
      <c r="S5" s="59">
        <f>COUNTIF(S12:S181,"★")</f>
        <v>89</v>
      </c>
      <c r="T5" s="1">
        <f>COUNTIF(T12:T181,"△")</f>
        <v>3</v>
      </c>
      <c r="U5" s="10">
        <f>COUNTIF(U12:U181,"◯")</f>
        <v>36</v>
      </c>
      <c r="V5" s="10">
        <f>COUNTIF(V12:V181,"◯")</f>
        <v>0</v>
      </c>
      <c r="W5" s="1">
        <f>MAX(W12:W181)</f>
        <v>5</v>
      </c>
      <c r="X5" s="10">
        <f>COUNTIF(X12:X181,"◯")</f>
        <v>32</v>
      </c>
      <c r="Y5" s="10">
        <f>COUNTIF(Y12:Y181,"◎")</f>
        <v>28</v>
      </c>
      <c r="Z5" s="1">
        <f>SUM(Z12:Z181)</f>
        <v>10</v>
      </c>
      <c r="AA5" s="1">
        <f>SUM(AA12:AA181)</f>
        <v>77</v>
      </c>
      <c r="AB5" s="1">
        <f>MAX(AB12:AB181)</f>
        <v>8</v>
      </c>
      <c r="AD5" s="1">
        <f>SUM(AD12:AD181)</f>
        <v>1</v>
      </c>
      <c r="AE5" s="95"/>
      <c r="AG5" s="61">
        <f>COUNTIF(AG12:AG181,"◯")</f>
        <v>98</v>
      </c>
      <c r="AH5" s="14">
        <f>SUM(AH12:AH181)</f>
        <v>381</v>
      </c>
      <c r="AI5" s="14">
        <f>COUNTIF(AI12:AI181,"△")</f>
        <v>8</v>
      </c>
      <c r="AJ5" s="14">
        <f>SUM(AJ12:AJ181)</f>
        <v>303</v>
      </c>
      <c r="AK5" s="19">
        <f>COUNTIF(AK12:AK181,"◯")</f>
        <v>64</v>
      </c>
      <c r="AN5" s="1">
        <f>SUM(AN12:AN181)</f>
        <v>1</v>
      </c>
      <c r="AP5" s="1">
        <f>MAX(AP12:AP181)</f>
        <v>4</v>
      </c>
      <c r="AQ5" s="90">
        <f>SUM(AQ12:AQ181)</f>
        <v>102</v>
      </c>
      <c r="AR5" s="1">
        <f>SUM(AR12:AR181)</f>
        <v>7</v>
      </c>
      <c r="AS5" s="10">
        <f>COUNTIF(AS12:AS181,"◎")</f>
        <v>17</v>
      </c>
      <c r="AT5" s="10">
        <f>COUNTIF(AT12:AT181,"◯")</f>
        <v>30</v>
      </c>
      <c r="AU5" s="1">
        <f>MAX(AU12:AU181)</f>
        <v>3</v>
      </c>
      <c r="AV5" s="10">
        <f>COUNTIF(AV12:AV181,"◯")</f>
        <v>0</v>
      </c>
      <c r="AW5" s="10">
        <f>COUNTIF(AW12:AW181,"◯")</f>
        <v>31</v>
      </c>
      <c r="AX5" s="1">
        <f>COUNTIF(AX12:AX181,"△")</f>
        <v>3</v>
      </c>
      <c r="AY5" s="58">
        <f>COUNTIF(AY12:AY181,"★")</f>
        <v>81</v>
      </c>
      <c r="AZ5" s="7">
        <f>COUNTIF(AZ12:AZ181,"◯")</f>
        <v>26</v>
      </c>
      <c r="BA5" s="1">
        <f>SUM(BA12:BA181)</f>
        <v>0</v>
      </c>
      <c r="BB5" s="1">
        <f>MAX(BB12:BB181)</f>
        <v>3</v>
      </c>
      <c r="BC5" s="1">
        <f>MAX(BC12:BC181)</f>
        <v>7</v>
      </c>
      <c r="BD5" s="1">
        <f>SUM(BD12:BD181)</f>
        <v>139</v>
      </c>
      <c r="BE5" s="1">
        <f>SUM(BE12:BE181)</f>
        <v>190</v>
      </c>
      <c r="BF5" s="1">
        <f>SUM(BF12:BF181)</f>
        <v>32</v>
      </c>
      <c r="BG5" s="1">
        <f>SUM(BG12:BG181)</f>
        <v>54</v>
      </c>
      <c r="BH5" s="1">
        <f>COUNTIF(BH12:BH181,"△")</f>
        <v>4</v>
      </c>
      <c r="BI5" s="1">
        <f>SUM(BI12:BI181)</f>
        <v>7</v>
      </c>
      <c r="BJ5" s="1">
        <f>SUM(BJ12:BJ181)</f>
        <v>3</v>
      </c>
      <c r="BK5" s="10">
        <f>COUNTIF(BK12:BK181,"◎")</f>
        <v>8</v>
      </c>
      <c r="BL5" s="10">
        <f>COUNTIF(BL12:BL181,"◯")</f>
        <v>14</v>
      </c>
      <c r="BM5" s="1">
        <f>MAX(BM12:BM181)</f>
        <v>3</v>
      </c>
      <c r="BN5" s="1">
        <f>MAX(BN12:BN181)</f>
        <v>4</v>
      </c>
    </row>
    <row r="6" spans="1:66" ht="11.25" customHeight="1">
      <c r="A6" s="53" t="s">
        <v>129</v>
      </c>
      <c r="B6" s="77"/>
      <c r="C6" s="77"/>
      <c r="D6" s="1">
        <f>MAX(D12:D83)</f>
        <v>2</v>
      </c>
      <c r="E6" s="1">
        <f>MAX(E12:E83)</f>
        <v>3</v>
      </c>
      <c r="F6" s="10">
        <f>COUNTIF(F12:F83,"◯")</f>
        <v>8</v>
      </c>
      <c r="G6" s="10">
        <f>COUNTIF(G12:G83,"◎")</f>
        <v>7</v>
      </c>
      <c r="H6" s="1">
        <f>SUM(H12:H83)</f>
        <v>1</v>
      </c>
      <c r="I6" s="1">
        <f>SUM(I12:I83)</f>
        <v>3</v>
      </c>
      <c r="J6" s="1">
        <f>COUNTIF(J12:J83,"△")</f>
        <v>3</v>
      </c>
      <c r="K6" s="1">
        <f>SUM(K12:K83)</f>
        <v>16</v>
      </c>
      <c r="L6" s="1">
        <f>SUM(L12:L83)</f>
        <v>22</v>
      </c>
      <c r="M6" s="1">
        <f>SUM(M12:M83)</f>
        <v>62</v>
      </c>
      <c r="N6" s="1">
        <f>SUM(N12:N83)</f>
        <v>82</v>
      </c>
      <c r="O6" s="1">
        <f>MAX(O12:O83)</f>
        <v>2</v>
      </c>
      <c r="P6" s="1">
        <f>MAX(P12:P83)</f>
        <v>5</v>
      </c>
      <c r="Q6" s="1">
        <f>SUM(Q12:Q83)</f>
        <v>0</v>
      </c>
      <c r="R6" s="7">
        <f>COUNTIF(R12:R83,"◯")</f>
        <v>21</v>
      </c>
      <c r="S6" s="59">
        <f>COUNTIF(S12:S83,"★")</f>
        <v>37</v>
      </c>
      <c r="T6" s="1">
        <f>COUNTIF(T12:T83,"△")</f>
        <v>0</v>
      </c>
      <c r="U6" s="10">
        <f>COUNTIF(U12:U83,"◯")</f>
        <v>0</v>
      </c>
      <c r="V6" s="10">
        <f>COUNTIF(V12:V83,"◯")</f>
        <v>0</v>
      </c>
      <c r="W6" s="1">
        <f>MAX(W12:W83)</f>
        <v>5</v>
      </c>
      <c r="X6" s="10">
        <f>COUNTIF(X12:X83,"◯")</f>
        <v>15</v>
      </c>
      <c r="Y6" s="10">
        <f>COUNTIF(Y12:Y83,"◎")</f>
        <v>13</v>
      </c>
      <c r="Z6" s="1">
        <f>SUM(Z12:Z83)</f>
        <v>5</v>
      </c>
      <c r="AA6" s="1">
        <f>SUM(AA12:AA83)</f>
        <v>26</v>
      </c>
      <c r="AB6" s="1">
        <f>MAX(AB12:AB83)</f>
        <v>8</v>
      </c>
      <c r="AD6" s="1">
        <f>SUM(AD12:AD83)</f>
        <v>0</v>
      </c>
      <c r="AG6" s="61">
        <f>COUNTIF(AG12:AG83,"◯")</f>
        <v>46</v>
      </c>
      <c r="AH6" s="14">
        <f>SUM(AH12:AH83)</f>
        <v>169</v>
      </c>
      <c r="AI6" s="14">
        <f>COUNTIF(AI12:AI83,"△")</f>
        <v>4</v>
      </c>
      <c r="AJ6" s="14">
        <f>SUM(AJ12:AJ83)</f>
        <v>117</v>
      </c>
      <c r="AK6" s="19">
        <f>COUNTIF(AK12:AK83,"◯")</f>
        <v>22</v>
      </c>
      <c r="AN6" s="1">
        <f>SUM(AN12:AN83)</f>
        <v>0</v>
      </c>
      <c r="AP6" s="1">
        <f>MAX(AP12:AP83)</f>
        <v>3</v>
      </c>
      <c r="AQ6" s="1">
        <f>SUM(AQ12:AQ83)</f>
        <v>48</v>
      </c>
      <c r="AR6" s="1">
        <f>SUM(AR12:AR83)</f>
        <v>3</v>
      </c>
      <c r="AS6" s="10">
        <f>COUNTIF(AS12:AS83,"◎")</f>
        <v>4</v>
      </c>
      <c r="AT6" s="10">
        <f>COUNTIF(AT12:AT83,"◯")</f>
        <v>8</v>
      </c>
      <c r="AU6" s="1">
        <f>MAX(AU12:AU83)</f>
        <v>2</v>
      </c>
      <c r="AV6" s="10">
        <f>COUNTIF(AV12:AV83,"◯")</f>
        <v>0</v>
      </c>
      <c r="AW6" s="10">
        <f>COUNTIF(AW12:AW83,"◯")</f>
        <v>0</v>
      </c>
      <c r="AX6" s="1">
        <f>COUNTIF(AX12:AX83,"△")</f>
        <v>0</v>
      </c>
      <c r="AY6" s="58">
        <f>COUNTIF(AY12:AY83,"★")</f>
        <v>35</v>
      </c>
      <c r="AZ6" s="7">
        <f>COUNTIF(AZ12:AZ83,"◯")</f>
        <v>9</v>
      </c>
      <c r="BA6" s="1">
        <f>SUM(BA12:BA83)</f>
        <v>0</v>
      </c>
      <c r="BB6" s="1">
        <f>MAX(BB12:BB83)</f>
        <v>2</v>
      </c>
      <c r="BC6" s="1">
        <f>MAX(BC12:BC83)</f>
        <v>7</v>
      </c>
      <c r="BD6" s="1">
        <f>SUM(BD12:BD83)</f>
        <v>55</v>
      </c>
      <c r="BE6" s="1">
        <f>SUM(BE12:BE83)</f>
        <v>87</v>
      </c>
      <c r="BF6" s="1">
        <f>SUM(BF12:BF83)</f>
        <v>10</v>
      </c>
      <c r="BG6" s="1">
        <f>SUM(BG12:BG83)</f>
        <v>26</v>
      </c>
      <c r="BH6" s="1">
        <f>COUNTIF(BH12:BH83,"△")</f>
        <v>1</v>
      </c>
      <c r="BI6" s="1">
        <f>SUM(BI12:BI83)</f>
        <v>2</v>
      </c>
      <c r="BJ6" s="1">
        <f>SUM(BJ12:BJ83)</f>
        <v>2</v>
      </c>
      <c r="BK6" s="10">
        <f>COUNTIF(BK12:BK83,"◎")</f>
        <v>3</v>
      </c>
      <c r="BL6" s="10">
        <f>COUNTIF(BL12:BL83,"◯")</f>
        <v>4</v>
      </c>
      <c r="BM6" s="1">
        <f>MAX(BM12:BM83)</f>
        <v>2</v>
      </c>
      <c r="BN6" s="1">
        <f>MAX(BN12:BN83)</f>
        <v>4</v>
      </c>
    </row>
    <row r="7" spans="1:66" ht="11.25" customHeight="1">
      <c r="A7" s="53" t="s">
        <v>130</v>
      </c>
      <c r="B7" s="77"/>
      <c r="C7" s="77"/>
      <c r="D7" s="1">
        <f>MAX(D84:D97)</f>
        <v>3</v>
      </c>
      <c r="E7" s="1">
        <f>MAX(E84:E97)</f>
        <v>0</v>
      </c>
      <c r="F7" s="10">
        <f>COUNTIF(F84:F97,"◯")</f>
        <v>0</v>
      </c>
      <c r="G7" s="10">
        <f>COUNTIF(G84:G97,"◎")</f>
        <v>1</v>
      </c>
      <c r="H7" s="1">
        <f>SUM(H84:H97)</f>
        <v>0</v>
      </c>
      <c r="I7" s="1">
        <f>SUM(I84:I97)</f>
        <v>0</v>
      </c>
      <c r="J7" s="1">
        <f>COUNTIF(J84:J97,"△")</f>
        <v>0</v>
      </c>
      <c r="K7" s="1">
        <f>SUM(K84:K97)</f>
        <v>4</v>
      </c>
      <c r="L7" s="1">
        <f>SUM(L84:L97)</f>
        <v>2</v>
      </c>
      <c r="M7" s="1">
        <f>SUM(M84:M97)</f>
        <v>14</v>
      </c>
      <c r="N7" s="1">
        <f>SUM(N84:N97)</f>
        <v>13</v>
      </c>
      <c r="O7" s="1">
        <f>MAX(O84:O97)</f>
        <v>3</v>
      </c>
      <c r="P7" s="1">
        <f>MAX(P84:P97)</f>
        <v>2</v>
      </c>
      <c r="Q7" s="1">
        <f>SUM(Q84:Q97)</f>
        <v>0</v>
      </c>
      <c r="R7" s="7">
        <f>COUNTIF(R84:R97,"◯")</f>
        <v>3</v>
      </c>
      <c r="S7" s="59">
        <f>COUNTIF(S84:S97,"★")</f>
        <v>7</v>
      </c>
      <c r="T7" s="1">
        <f>COUNTIF(T84:T97,"△")</f>
        <v>0</v>
      </c>
      <c r="U7" s="10">
        <f>COUNTIF(U84:U97,"◯")</f>
        <v>0</v>
      </c>
      <c r="V7" s="10">
        <f>COUNTIF(V84:V97,"◯")</f>
        <v>0</v>
      </c>
      <c r="W7" s="1">
        <f>MAX(W84:W97)</f>
        <v>2</v>
      </c>
      <c r="X7" s="10">
        <f>COUNTIF(X84:X97,"◯")</f>
        <v>2</v>
      </c>
      <c r="Y7" s="10">
        <f>COUNTIF(Y84:Y97,"◎")</f>
        <v>3</v>
      </c>
      <c r="Z7" s="1">
        <f>SUM(Z84:Z97)</f>
        <v>0</v>
      </c>
      <c r="AA7" s="1">
        <f>SUM(AA84:AA97)</f>
        <v>6</v>
      </c>
      <c r="AB7" s="1">
        <f>MAX(AB84:AB97)</f>
        <v>4</v>
      </c>
      <c r="AD7" s="1">
        <f>SUM(AD84:AD97)</f>
        <v>0</v>
      </c>
      <c r="AG7" s="61">
        <f>COUNTIF(AG84:AG97,"◯")</f>
        <v>9</v>
      </c>
      <c r="AH7" s="14">
        <f>SUM(AH84:AH97)</f>
        <v>33</v>
      </c>
      <c r="AI7" s="14">
        <f>COUNTIF(AI84:AI97,"△")</f>
        <v>0</v>
      </c>
      <c r="AJ7" s="14">
        <f>SUM(AJ84:AJ97)</f>
        <v>23</v>
      </c>
      <c r="AK7" s="19">
        <f>COUNTIF(AK84:AK97,"◯")</f>
        <v>5</v>
      </c>
      <c r="AN7" s="1">
        <f>SUM(AN84:AN97)</f>
        <v>0</v>
      </c>
      <c r="AP7" s="1">
        <f>MAX(AP84:AP1005)</f>
        <v>7</v>
      </c>
      <c r="AQ7" s="1">
        <f>SUM(AQ84:AQ97)</f>
        <v>8</v>
      </c>
      <c r="AR7" s="1">
        <f>SUM(AR84:AR97)</f>
        <v>0</v>
      </c>
      <c r="AS7" s="10">
        <f>COUNTIF(AS84:AS97,"◎")</f>
        <v>2</v>
      </c>
      <c r="AT7" s="10">
        <f>COUNTIF(AT84:AT97,"◯")</f>
        <v>3</v>
      </c>
      <c r="AU7" s="1">
        <f>MAX(AU84:AU97)</f>
        <v>3</v>
      </c>
      <c r="AV7" s="10">
        <f>COUNTIF(AV84:AV97,"◯")</f>
        <v>0</v>
      </c>
      <c r="AW7" s="10">
        <f>COUNTIF(AW84:AW97,"◯")</f>
        <v>0</v>
      </c>
      <c r="AX7" s="1">
        <f>COUNTIF(AX84:AX97,"△")</f>
        <v>0</v>
      </c>
      <c r="AY7" s="58">
        <f>COUNTIF(AY84:AY97,"★")</f>
        <v>7</v>
      </c>
      <c r="AZ7" s="7">
        <f>COUNTIF(AZ84:AZ597,"◯")</f>
        <v>25</v>
      </c>
      <c r="BA7" s="1">
        <f>SUM(BA84:BA97)</f>
        <v>0</v>
      </c>
      <c r="BB7" s="1">
        <f>MAX(BB84:BB97)</f>
        <v>1</v>
      </c>
      <c r="BC7" s="1">
        <f>MAX(BC84:BC97)</f>
        <v>5</v>
      </c>
      <c r="BD7" s="1">
        <f>SUM(BD84:BD97)</f>
        <v>9</v>
      </c>
      <c r="BE7" s="1">
        <f>SUM(BE84:BE97)</f>
        <v>20</v>
      </c>
      <c r="BF7" s="1">
        <f>SUM(BF84:BF97)</f>
        <v>2</v>
      </c>
      <c r="BG7" s="1">
        <f>SUM(BG84:BG597)</f>
        <v>36</v>
      </c>
      <c r="BH7" s="1">
        <f>COUNTIF(BH84:BH97,"△")</f>
        <v>0</v>
      </c>
      <c r="BI7" s="1">
        <f>SUM(BI84:BI597)</f>
        <v>5</v>
      </c>
      <c r="BJ7" s="1">
        <f>SUM(BJ84:BJ597)</f>
        <v>1</v>
      </c>
      <c r="BK7" s="10">
        <f>COUNTIF(BK84:BK97,"◎")</f>
        <v>0</v>
      </c>
      <c r="BL7" s="10">
        <f>COUNTIF(BL84:BL97,"◯")</f>
        <v>1</v>
      </c>
      <c r="BM7" s="1">
        <f>MAX(BM84:BM97)</f>
        <v>1</v>
      </c>
      <c r="BN7" s="1">
        <f>MAX(BN84:BN97)</f>
        <v>2</v>
      </c>
    </row>
    <row r="8" spans="1:66" ht="11.25" customHeight="1">
      <c r="A8" s="53" t="s">
        <v>131</v>
      </c>
      <c r="B8" s="77"/>
      <c r="C8" s="77"/>
      <c r="D8" s="1">
        <f>MAX(D98:D109)</f>
        <v>4</v>
      </c>
      <c r="E8" s="1">
        <f>MAX(E98:E109)</f>
        <v>2</v>
      </c>
      <c r="F8" s="10">
        <f>COUNTIF(F98:F109,"◯")</f>
        <v>2</v>
      </c>
      <c r="G8" s="10">
        <f>COUNTIF(G98:G109,"◎")</f>
        <v>1</v>
      </c>
      <c r="H8" s="1">
        <f>SUM(H98:H109)</f>
        <v>0</v>
      </c>
      <c r="I8" s="1">
        <f>SUM(I98:I109)</f>
        <v>0</v>
      </c>
      <c r="J8" s="1">
        <f>COUNTIF(J98:J109,"△")</f>
        <v>0</v>
      </c>
      <c r="K8" s="1">
        <f>SUM(K98:K109)</f>
        <v>3</v>
      </c>
      <c r="L8" s="1">
        <f>SUM(L98:L109)</f>
        <v>6</v>
      </c>
      <c r="M8" s="1">
        <f>SUM(M98:M109)</f>
        <v>18</v>
      </c>
      <c r="N8" s="1">
        <f>SUM(N98:N109)</f>
        <v>18</v>
      </c>
      <c r="O8" s="1">
        <f>MAX(O98:O109)</f>
        <v>3</v>
      </c>
      <c r="P8" s="1">
        <f>MAX(P98:P109)</f>
        <v>3</v>
      </c>
      <c r="Q8" s="1">
        <f>SUM(Q98:Q109)</f>
        <v>0</v>
      </c>
      <c r="R8" s="7">
        <f>COUNTIF(R98:R109,"◯")</f>
        <v>5</v>
      </c>
      <c r="S8" s="59">
        <f>COUNTIF(S98:S109,"★")</f>
        <v>9</v>
      </c>
      <c r="T8" s="1">
        <f>COUNTIF(T98:T109,"△")</f>
        <v>0</v>
      </c>
      <c r="U8" s="10">
        <f>COUNTIF(U98:U109,"◯")</f>
        <v>0</v>
      </c>
      <c r="V8" s="10">
        <f>COUNTIF(V98:V109,"◯")</f>
        <v>0</v>
      </c>
      <c r="W8" s="1">
        <f>MAX(W98:W109)</f>
        <v>3</v>
      </c>
      <c r="X8" s="10">
        <f>COUNTIF(X98:X109,"◯")</f>
        <v>3</v>
      </c>
      <c r="Y8" s="10">
        <f>COUNTIF(Y98:Y109,"◎")</f>
        <v>1</v>
      </c>
      <c r="Z8" s="1">
        <f>SUM(Z98:Z109)</f>
        <v>1</v>
      </c>
      <c r="AA8" s="1">
        <f>SUM(AA98:AA109)</f>
        <v>3</v>
      </c>
      <c r="AB8" s="1">
        <f>MAX(AB98:AB109)</f>
        <v>3</v>
      </c>
      <c r="AD8" s="1">
        <f>SUM(AD98:AD109)</f>
        <v>0</v>
      </c>
      <c r="AG8" s="61">
        <f>COUNTIF(AG98:AG109,"◯")</f>
        <v>6</v>
      </c>
      <c r="AH8" s="14">
        <f>SUM(AH98:AH109)</f>
        <v>22</v>
      </c>
      <c r="AI8" s="14">
        <f>COUNTIF(AI98:AI109,"△")</f>
        <v>1</v>
      </c>
      <c r="AJ8" s="14">
        <f>SUM(AJ98:AJ109)</f>
        <v>25</v>
      </c>
      <c r="AK8" s="19">
        <f>COUNTIF(AK98:AK109,"◯")</f>
        <v>5</v>
      </c>
      <c r="AN8" s="1">
        <f>SUM(AN98:AN109)</f>
        <v>0</v>
      </c>
      <c r="AP8" s="1">
        <f>MAX(AP98:AP1006)</f>
        <v>7</v>
      </c>
      <c r="AQ8" s="1">
        <f>SUM(AQ98:AQ109)</f>
        <v>8</v>
      </c>
      <c r="AR8" s="1">
        <f>SUM(AR98:AR109)</f>
        <v>2</v>
      </c>
      <c r="AS8" s="10">
        <f>COUNTIF(AS98:AS109,"◎")</f>
        <v>3</v>
      </c>
      <c r="AT8" s="10">
        <f>COUNTIF(AT98:AT109,"◯")</f>
        <v>1</v>
      </c>
      <c r="AU8" s="1">
        <f>MAX(AU98:AU109)</f>
        <v>2</v>
      </c>
      <c r="AV8" s="10">
        <f>COUNTIF(AV98:AV109,"◯")</f>
        <v>0</v>
      </c>
      <c r="AW8" s="10">
        <f>COUNTIF(AW98:AW109,"◯")</f>
        <v>0</v>
      </c>
      <c r="AX8" s="1">
        <f>COUNTIF(AX98:AX109,"△")</f>
        <v>0</v>
      </c>
      <c r="AY8" s="58">
        <f>COUNTIF(AY98:AY109,"★")</f>
        <v>3</v>
      </c>
      <c r="AZ8" s="7">
        <f>COUNTIF(AZ98:AZ5109,"◯")</f>
        <v>24</v>
      </c>
      <c r="BA8" s="1">
        <f>SUM(BA98:BA109)</f>
        <v>0</v>
      </c>
      <c r="BB8" s="1">
        <f>MAX(BB98:BB109)</f>
        <v>1</v>
      </c>
      <c r="BC8" s="1">
        <f>MAX(BC98:BC109)</f>
        <v>4</v>
      </c>
      <c r="BD8" s="1">
        <f>SUM(BD98:BD109)</f>
        <v>7</v>
      </c>
      <c r="BE8" s="1">
        <f>SUM(BE98:BE109)</f>
        <v>4</v>
      </c>
      <c r="BF8" s="1">
        <f>SUM(BF98:BF109)</f>
        <v>0</v>
      </c>
      <c r="BG8" s="1">
        <f>SUM(BG98:BG5109)</f>
        <v>30</v>
      </c>
      <c r="BH8" s="1">
        <f>COUNTIF(BH98:BH109,"△")</f>
        <v>1</v>
      </c>
      <c r="BI8" s="1">
        <f>SUM(BI98:BI5109)</f>
        <v>5</v>
      </c>
      <c r="BJ8" s="1">
        <f>SUM(BJ98:BJ5109)</f>
        <v>1</v>
      </c>
      <c r="BK8" s="10">
        <f>COUNTIF(BK98:BK109,"◎")</f>
        <v>1</v>
      </c>
      <c r="BL8" s="10">
        <f>COUNTIF(BL98:BL109,"◯")</f>
        <v>0</v>
      </c>
      <c r="BM8" s="1">
        <f>MAX(BM98:BM109)</f>
        <v>0</v>
      </c>
      <c r="BN8" s="1">
        <f>MAX(BN98:BN109)</f>
        <v>3</v>
      </c>
    </row>
    <row r="9" spans="1:66" ht="11.25" customHeight="1">
      <c r="A9" s="53" t="s">
        <v>132</v>
      </c>
      <c r="B9" s="77"/>
      <c r="C9" s="77"/>
      <c r="D9" s="1">
        <f>MAX(D110:D111)</f>
        <v>0</v>
      </c>
      <c r="E9" s="1">
        <f>MAX(E110:E111)</f>
        <v>2</v>
      </c>
      <c r="F9" s="10">
        <f>COUNTIF(F110:F111,"◯")</f>
        <v>0</v>
      </c>
      <c r="G9" s="10">
        <f>COUNTIF(G110:G111,"◎")</f>
        <v>0</v>
      </c>
      <c r="H9" s="1">
        <f>SUM(H110:H111)</f>
        <v>0</v>
      </c>
      <c r="I9" s="1">
        <f>SUM(I110:I111)</f>
        <v>0</v>
      </c>
      <c r="J9" s="1">
        <f>COUNTIF(J110:J111,"△")</f>
        <v>0</v>
      </c>
      <c r="K9" s="1">
        <f>SUM(K110:K111)</f>
        <v>0</v>
      </c>
      <c r="L9" s="1">
        <f>SUM(L110:L111)</f>
        <v>1</v>
      </c>
      <c r="M9" s="1">
        <f>SUM(M110:M111)</f>
        <v>1</v>
      </c>
      <c r="N9" s="1">
        <f>SUM(N110:N111)</f>
        <v>3</v>
      </c>
      <c r="O9" s="1">
        <f>MAX(O110:O111)</f>
        <v>0</v>
      </c>
      <c r="P9" s="1">
        <f>MAX(P110:P111)</f>
        <v>4</v>
      </c>
      <c r="Q9" s="1">
        <f>SUM(Q110:Q111)</f>
        <v>0</v>
      </c>
      <c r="R9" s="7">
        <f>COUNTIF(R110:R111,"◯")</f>
        <v>1</v>
      </c>
      <c r="S9" s="59">
        <f>COUNTIF(S110:S111,"★")</f>
        <v>1</v>
      </c>
      <c r="T9" s="1">
        <f>COUNTIF(T110:T111,"△")</f>
        <v>0</v>
      </c>
      <c r="U9" s="10">
        <f>COUNTIF(U110:U111,"◯")</f>
        <v>0</v>
      </c>
      <c r="V9" s="10">
        <f>COUNTIF(V110:V111,"◯")</f>
        <v>0</v>
      </c>
      <c r="W9" s="1">
        <f>MAX(W110:W111)</f>
        <v>3</v>
      </c>
      <c r="X9" s="10">
        <f>COUNTIF(X110:X111,"◯")</f>
        <v>0</v>
      </c>
      <c r="Y9" s="10">
        <f>COUNTIF(Y110:Y111,"◎")</f>
        <v>0</v>
      </c>
      <c r="Z9" s="1">
        <f>SUM(Z110:Z111)</f>
        <v>0</v>
      </c>
      <c r="AA9" s="1">
        <f>SUM(AA110:AA111)</f>
        <v>2</v>
      </c>
      <c r="AB9" s="1">
        <f>MAX(AB110:AB111)</f>
        <v>2</v>
      </c>
      <c r="AD9" s="1">
        <f>SUM(AD110:AD111)</f>
        <v>0</v>
      </c>
      <c r="AG9" s="61">
        <f>COUNTIF(AG110:AG111,"◯")</f>
        <v>1</v>
      </c>
      <c r="AH9" s="14">
        <f>SUM(AH110:AH111)</f>
        <v>5</v>
      </c>
      <c r="AI9" s="14">
        <f>COUNTIF(AI110:AI111,"△")</f>
        <v>0</v>
      </c>
      <c r="AJ9" s="14">
        <f>SUM(AJ110:AJ111)</f>
        <v>4</v>
      </c>
      <c r="AK9" s="19">
        <f>COUNTIF(AK110:AK111,"◯")</f>
        <v>1</v>
      </c>
      <c r="AN9" s="1">
        <f>SUM(AN110:AN111)</f>
        <v>0</v>
      </c>
      <c r="AP9" s="1">
        <f>MAX(AP110:AP1007)</f>
        <v>7</v>
      </c>
      <c r="AQ9" s="1">
        <f>SUM(AQ110:AQ111)</f>
        <v>1</v>
      </c>
      <c r="AR9" s="1">
        <f>SUM(AR110:AR111)</f>
        <v>0</v>
      </c>
      <c r="AS9" s="10">
        <f>COUNTIF(AS110:AS111,"◎")</f>
        <v>0</v>
      </c>
      <c r="AT9" s="10">
        <f>COUNTIF(AT110:AT111,"◯")</f>
        <v>1</v>
      </c>
      <c r="AU9" s="1">
        <f>MAX(AU110:AU111)</f>
        <v>1</v>
      </c>
      <c r="AV9" s="10">
        <f>COUNTIF(AV110:AV111,"◯")</f>
        <v>0</v>
      </c>
      <c r="AW9" s="10">
        <f>COUNTIF(AW110:AW111,"◯")</f>
        <v>0</v>
      </c>
      <c r="AX9" s="1">
        <f>COUNTIF(AX110:AX111,"△")</f>
        <v>0</v>
      </c>
      <c r="AY9" s="58">
        <f>COUNTIF(AY110:AY111,"★")</f>
        <v>1</v>
      </c>
      <c r="AZ9" s="7">
        <f>COUNTIF(AZ110:AZ5111,"◯")</f>
        <v>23</v>
      </c>
      <c r="BA9" s="1">
        <f>SUM(BA110:BA111)</f>
        <v>0</v>
      </c>
      <c r="BB9" s="1">
        <f>MAX(BB110:BB111)</f>
        <v>1</v>
      </c>
      <c r="BC9" s="1">
        <f>MAX(BC110:BC111)</f>
        <v>1</v>
      </c>
      <c r="BD9" s="1">
        <f>SUM(BD110:BD111)</f>
        <v>3</v>
      </c>
      <c r="BE9" s="1">
        <f>SUM(BE110:BE111)</f>
        <v>2</v>
      </c>
      <c r="BF9" s="1">
        <f>SUM(BF110:BF111)</f>
        <v>2</v>
      </c>
      <c r="BG9" s="1">
        <f>SUM(BG110:BG5111)</f>
        <v>28</v>
      </c>
      <c r="BH9" s="1">
        <f>COUNTIF(BH110:BH111,"△")</f>
        <v>0</v>
      </c>
      <c r="BI9" s="1">
        <f>SUM(BI110:BI5111)</f>
        <v>3</v>
      </c>
      <c r="BJ9" s="1">
        <f>SUM(BJ110:BJ5111)</f>
        <v>0</v>
      </c>
      <c r="BK9" s="10">
        <f>COUNTIF(BK110:BK111,"◎")</f>
        <v>0</v>
      </c>
      <c r="BL9" s="10">
        <f>COUNTIF(BL110:BL111,"◯")</f>
        <v>1</v>
      </c>
      <c r="BM9" s="1">
        <f>MAX(BM110:BM111)</f>
        <v>1</v>
      </c>
      <c r="BN9" s="1">
        <f>MAX(BN110:BN111)</f>
        <v>3</v>
      </c>
    </row>
    <row r="10" spans="1:66" ht="11.25" customHeight="1">
      <c r="A10" s="53" t="s">
        <v>133</v>
      </c>
      <c r="B10" s="77"/>
      <c r="C10" s="77"/>
      <c r="D10" s="1">
        <f>MAX(D112:D181)</f>
        <v>1</v>
      </c>
      <c r="E10" s="1">
        <f>MAX(E112:E181)</f>
        <v>1</v>
      </c>
      <c r="F10" s="10">
        <f>COUNTIF(F112:F181,"◯")</f>
        <v>5</v>
      </c>
      <c r="G10" s="10">
        <f>COUNTIF(G112:G181,"◎")</f>
        <v>5</v>
      </c>
      <c r="H10" s="1">
        <f>SUM(H112:H181)</f>
        <v>1</v>
      </c>
      <c r="I10" s="1">
        <f>SUM(I112:I181)</f>
        <v>2</v>
      </c>
      <c r="J10" s="1">
        <f>COUNTIF(J112:J181,"△")</f>
        <v>1</v>
      </c>
      <c r="K10" s="1">
        <f>SUM(K112:K181)</f>
        <v>22</v>
      </c>
      <c r="L10" s="1">
        <f>SUM(L112:L181)</f>
        <v>17</v>
      </c>
      <c r="M10" s="1">
        <f>SUM(M112:M181)</f>
        <v>69</v>
      </c>
      <c r="N10" s="1">
        <f>SUM(N112:N181)</f>
        <v>75</v>
      </c>
      <c r="O10" s="1">
        <f>MAX(O112:O181)</f>
        <v>4</v>
      </c>
      <c r="P10" s="1">
        <f>MAX(P112:P181)</f>
        <v>6</v>
      </c>
      <c r="Q10" s="1">
        <f>SUM(Q112:Q181)</f>
        <v>0</v>
      </c>
      <c r="R10" s="7">
        <f>COUNTIF(R112:R181,"◯")</f>
        <v>17</v>
      </c>
      <c r="S10" s="59">
        <f>COUNTIF(S112:S181,"★")</f>
        <v>35</v>
      </c>
      <c r="T10" s="1">
        <f>COUNTIF(T112:T181,"△")</f>
        <v>3</v>
      </c>
      <c r="U10" s="10">
        <f>COUNTIF(U112:U181,"◯")</f>
        <v>36</v>
      </c>
      <c r="V10" s="10">
        <f>COUNTIF(V112:V181,"◯")</f>
        <v>0</v>
      </c>
      <c r="W10" s="1">
        <f>MAX(W112:W181)</f>
        <v>2</v>
      </c>
      <c r="X10" s="10">
        <f>COUNTIF(X112:X181,"◯")</f>
        <v>12</v>
      </c>
      <c r="Y10" s="10">
        <f>COUNTIF(Y112:Y181,"◎")</f>
        <v>11</v>
      </c>
      <c r="Z10" s="1">
        <f>SUM(Z112:Z181)</f>
        <v>4</v>
      </c>
      <c r="AA10" s="1">
        <f>SUM(AA112:AA181)</f>
        <v>40</v>
      </c>
      <c r="AB10" s="1">
        <f>MAX(AB112:AB181)</f>
        <v>4</v>
      </c>
      <c r="AD10" s="1">
        <f>SUM(AD112:AD181)</f>
        <v>1</v>
      </c>
      <c r="AG10" s="61">
        <f>COUNTIF(AG112:AG181,"◯")</f>
        <v>36</v>
      </c>
      <c r="AH10" s="14">
        <f>SUM(AH112:AH181)</f>
        <v>152</v>
      </c>
      <c r="AI10" s="14">
        <f>COUNTIF(AI112:AI181,"△")</f>
        <v>3</v>
      </c>
      <c r="AJ10" s="14">
        <f>SUM(AJ112:AJ181)</f>
        <v>134</v>
      </c>
      <c r="AK10" s="19">
        <f>COUNTIF(AK112:AK181,"◯")</f>
        <v>31</v>
      </c>
      <c r="AN10" s="1">
        <f>SUM(AN112:AN181)</f>
        <v>1</v>
      </c>
      <c r="AP10" s="1">
        <f>MAX(AP112:AP181)</f>
        <v>4</v>
      </c>
      <c r="AQ10" s="1">
        <f>SUM(AQ112:AQ181)</f>
        <v>37</v>
      </c>
      <c r="AR10" s="1">
        <f>SUM(AR112:AR181)</f>
        <v>2</v>
      </c>
      <c r="AS10" s="10">
        <f>COUNTIF(AS112:AS181,"◎")</f>
        <v>8</v>
      </c>
      <c r="AT10" s="10">
        <f>COUNTIF(AT112:AT181,"◯")</f>
        <v>17</v>
      </c>
      <c r="AU10" s="1">
        <f>MAX(AU112:AU181)</f>
        <v>3</v>
      </c>
      <c r="AV10" s="10">
        <f>COUNTIF(AV112:AV181,"◯")</f>
        <v>0</v>
      </c>
      <c r="AW10" s="10">
        <f>COUNTIF(AW112:AW181,"◯")</f>
        <v>31</v>
      </c>
      <c r="AX10" s="1">
        <f>COUNTIF(AX112:AX181,"△")</f>
        <v>3</v>
      </c>
      <c r="AY10" s="58">
        <f>COUNTIF(AY112:AY181,"★")</f>
        <v>35</v>
      </c>
      <c r="AZ10" s="7">
        <f>COUNTIF(AZ112:AZ5181,"◯")</f>
        <v>22</v>
      </c>
      <c r="BA10" s="1">
        <f>SUM(BA112:BA181)</f>
        <v>0</v>
      </c>
      <c r="BB10" s="1">
        <f>MAX(BB112:BB181)</f>
        <v>3</v>
      </c>
      <c r="BC10" s="1">
        <f>MAX(BC112:BC181)</f>
        <v>4</v>
      </c>
      <c r="BD10" s="1">
        <f>SUM(BD112:BD181)</f>
        <v>65</v>
      </c>
      <c r="BE10" s="1">
        <f>SUM(BE112:BE181)</f>
        <v>77</v>
      </c>
      <c r="BF10" s="1">
        <f>SUM(BF112:BF181)</f>
        <v>18</v>
      </c>
      <c r="BG10" s="1">
        <f>SUM(BG112:BG5181)</f>
        <v>28</v>
      </c>
      <c r="BH10" s="1">
        <f>COUNTIF(BH112:BH181,"△")</f>
        <v>2</v>
      </c>
      <c r="BI10" s="1">
        <f>SUM(BI112:BI5181)</f>
        <v>3</v>
      </c>
      <c r="BJ10" s="1">
        <f>SUM(BJ112:BJ5181)</f>
        <v>0</v>
      </c>
      <c r="BK10" s="10">
        <f>COUNTIF(BK112:BK181,"◎")</f>
        <v>4</v>
      </c>
      <c r="BL10" s="10">
        <f>COUNTIF(BL112:BL181,"◯")</f>
        <v>8</v>
      </c>
      <c r="BM10" s="1">
        <f>MAX(BM112:BM181)</f>
        <v>3</v>
      </c>
      <c r="BN10" s="1">
        <f>MAX(BN112:BN181)</f>
        <v>2</v>
      </c>
    </row>
    <row r="11" spans="1:66" ht="11.25" customHeight="1">
      <c r="A11" s="53" t="s">
        <v>174</v>
      </c>
      <c r="B11" s="77"/>
      <c r="C11" s="77"/>
      <c r="D11" s="1">
        <f>MAX(D182:D221)</f>
        <v>0</v>
      </c>
      <c r="E11" s="1">
        <f>MAX(E182:E221)</f>
        <v>0</v>
      </c>
      <c r="F11" s="10">
        <f>COUNTIF(F182:F221,"◯")</f>
        <v>5</v>
      </c>
      <c r="G11" s="10">
        <f>COUNTIF(G182:G221,"◎")</f>
        <v>3</v>
      </c>
      <c r="H11" s="1">
        <f>SUM(H182:H221)</f>
        <v>0</v>
      </c>
      <c r="I11" s="1">
        <f>SUM(I182:I221)</f>
        <v>2</v>
      </c>
      <c r="J11" s="1">
        <f>COUNTIF(J182:J221,"△")</f>
        <v>2</v>
      </c>
      <c r="K11" s="1">
        <f>SUM(K182:K221)</f>
        <v>16</v>
      </c>
      <c r="L11" s="1">
        <f>SUM(L182:L221)</f>
        <v>13</v>
      </c>
      <c r="M11" s="1">
        <f>SUM(M182:M221)</f>
        <v>55</v>
      </c>
      <c r="N11" s="1">
        <f>SUM(N182:N221)</f>
        <v>51</v>
      </c>
      <c r="O11" s="1">
        <f>MAX(O182:O221)</f>
        <v>7</v>
      </c>
      <c r="P11" s="1">
        <f>MAX(P182:P221)</f>
        <v>3</v>
      </c>
      <c r="Q11" s="1">
        <f>SUM(Q182:Q221)</f>
        <v>1</v>
      </c>
      <c r="R11" s="7">
        <f>COUNTIF(R182:R221,"◯")</f>
        <v>11</v>
      </c>
      <c r="S11" s="59">
        <f>COUNTIF(S182:S221,"★")</f>
        <v>27</v>
      </c>
      <c r="T11" s="1">
        <f>COUNTIF(T182:T221,"△")</f>
        <v>3</v>
      </c>
      <c r="U11" s="10">
        <f>COUNTIF(U182:U221,"◯")</f>
        <v>17</v>
      </c>
      <c r="V11" s="10">
        <f>COUNTIF(V182:V221,"◯")</f>
        <v>0</v>
      </c>
      <c r="W11" s="1">
        <f>MAX(W182:W221)</f>
        <v>3</v>
      </c>
      <c r="X11" s="10">
        <f>COUNTIF(X182:X221,"◯")</f>
        <v>6</v>
      </c>
      <c r="Y11" s="10">
        <f>COUNTIF(Y182:Y221,"◎")</f>
        <v>5</v>
      </c>
      <c r="Z11" s="1">
        <f>SUM(Z182:Z221)</f>
        <v>4</v>
      </c>
      <c r="AA11" s="1">
        <f>SUM(AA182:AA221)</f>
        <v>24</v>
      </c>
      <c r="AB11" s="1">
        <f>MAX(AB182:AB221)</f>
        <v>4</v>
      </c>
      <c r="AD11" s="1">
        <f>SUM(AD182:AD221)</f>
        <v>1</v>
      </c>
      <c r="AG11" s="61">
        <f>COUNTIF(AG182:AG221,"◯")</f>
        <v>17</v>
      </c>
      <c r="AH11" s="14">
        <f>SUM(AH182:AH221)</f>
        <v>79</v>
      </c>
      <c r="AI11" s="14">
        <f>COUNTIF(AI182:AI221,"△")</f>
        <v>3</v>
      </c>
      <c r="AJ11" s="14">
        <f>SUM(AJ182:AJ221)</f>
        <v>78</v>
      </c>
      <c r="AK11" s="19">
        <f>COUNTIF(AK182:AK221,"◯")</f>
        <v>20</v>
      </c>
      <c r="AN11" s="1">
        <f>SUM(AN182:AN221)</f>
        <v>0</v>
      </c>
      <c r="AP11" s="1">
        <f>MAX(AP182:AP221)</f>
        <v>7</v>
      </c>
      <c r="AQ11" s="1">
        <f>SUM(AQ182:AQ221)</f>
        <v>18</v>
      </c>
      <c r="AR11" s="1">
        <f>SUM(AR182:AR221)</f>
        <v>0</v>
      </c>
      <c r="AS11" s="10">
        <f>COUNTIF(AS182:AS221,"◎")</f>
        <v>4</v>
      </c>
      <c r="AT11" s="10">
        <f>COUNTIF(AT182:AT221,"◯")</f>
        <v>8</v>
      </c>
      <c r="AU11" s="1">
        <f>MAX(AU182:AU221)</f>
        <v>4</v>
      </c>
      <c r="AV11" s="10">
        <f>COUNTIF(AV182:AV221,"◯")</f>
        <v>0</v>
      </c>
      <c r="AW11" s="10">
        <f>COUNTIF(AW182:AW221,"◯")</f>
        <v>20</v>
      </c>
      <c r="AX11" s="1">
        <f>COUNTIF(AX182:AX221,"△")</f>
        <v>3</v>
      </c>
      <c r="AY11" s="58">
        <f>COUNTIF(AY182:AY221,"★")</f>
        <v>13</v>
      </c>
      <c r="AZ11" s="7">
        <f>COUNTIF(AZ182:AZ5221,"◯")</f>
        <v>8</v>
      </c>
      <c r="BA11" s="1">
        <f>SUM(BA182:BA221)</f>
        <v>0</v>
      </c>
      <c r="BB11" s="1">
        <f>MAX(BB182:BB221)</f>
        <v>3</v>
      </c>
      <c r="BC11" s="1">
        <f>MAX(BC182:BC221)</f>
        <v>6</v>
      </c>
      <c r="BD11" s="1">
        <f>SUM(BD182:BD221)</f>
        <v>23</v>
      </c>
      <c r="BE11" s="1">
        <f>SUM(BE182:BE221)</f>
        <v>28</v>
      </c>
      <c r="BF11" s="1">
        <f>SUM(BF182:BF221)</f>
        <v>8</v>
      </c>
      <c r="BG11" s="1">
        <f>SUM(BG182:BG5221)</f>
        <v>8</v>
      </c>
      <c r="BH11" s="1">
        <f>COUNTIF(BH182:BH221,"△")</f>
        <v>1</v>
      </c>
      <c r="BI11" s="1">
        <f>SUM(BI182:BI5221)</f>
        <v>0</v>
      </c>
      <c r="BJ11" s="1">
        <f>SUM(BJ182:BJ5221)</f>
        <v>0</v>
      </c>
      <c r="BK11" s="10">
        <f>COUNTIF(BK182:BK221,"◎")</f>
        <v>1</v>
      </c>
      <c r="BL11" s="10">
        <f>COUNTIF(BL182:BL221,"◯")</f>
        <v>3</v>
      </c>
      <c r="BM11" s="1">
        <f>MAX(BM182:BM221)</f>
        <v>3</v>
      </c>
      <c r="BN11" s="1">
        <f>MAX(BN182:BN221)</f>
        <v>2</v>
      </c>
    </row>
    <row r="12" spans="2:66" ht="11.25" customHeight="1">
      <c r="B12" s="11">
        <v>1</v>
      </c>
      <c r="C12" s="11">
        <f>AF12-AL12</f>
        <v>0</v>
      </c>
      <c r="D12" s="11">
        <f>IF(F12="●",1,0)</f>
        <v>0</v>
      </c>
      <c r="E12" s="1">
        <f>IF(F12="◯",1,0)</f>
        <v>0</v>
      </c>
      <c r="F12" s="79">
        <f aca="true" t="shared" si="0" ref="F12:F75">IF(S12="★",X12,"")</f>
      </c>
      <c r="G12" s="11" t="str">
        <f aca="true" t="shared" si="1" ref="G12:G75">IF(S12="★",Y12,"")</f>
        <v>◎</v>
      </c>
      <c r="H12" s="1">
        <f aca="true" t="shared" si="2" ref="H12:H43">IF(J12="△",AJ12,"")</f>
      </c>
      <c r="I12" s="1">
        <f aca="true" t="shared" si="3" ref="I12:I43">IF(J12="△",AH12,"")</f>
      </c>
      <c r="J12" s="1">
        <f aca="true" t="shared" si="4" ref="J12:J43">IF(R12="△",R12,"")</f>
      </c>
      <c r="K12" s="1">
        <f aca="true" t="shared" si="5" ref="K12:K75">IF(S12="★",AA12,"")</f>
      </c>
      <c r="L12" s="1">
        <f aca="true" t="shared" si="6" ref="L12:L43">IF(R12="◯",M12,"")</f>
        <v>0</v>
      </c>
      <c r="M12" s="1">
        <f aca="true" t="shared" si="7" ref="M12:M43">IF(S12="★",AJ12,"")</f>
        <v>0</v>
      </c>
      <c r="N12" s="1">
        <f aca="true" t="shared" si="8" ref="N12:N43">IF(S12="★",AH12,"")</f>
        <v>3</v>
      </c>
      <c r="O12" s="1">
        <f>IF(R12="●",1,0)</f>
        <v>0</v>
      </c>
      <c r="P12" s="1">
        <f>IF(R12="◯",1,0)</f>
        <v>1</v>
      </c>
      <c r="Q12" s="1">
        <f>IF(S12="★",AD12,"")</f>
        <v>0</v>
      </c>
      <c r="R12" s="1" t="str">
        <f>IF(S12="★",AG12,"")</f>
        <v>◯</v>
      </c>
      <c r="S12" s="60" t="s">
        <v>55</v>
      </c>
      <c r="T12" s="94">
        <f>IF(C12=0,IF(AF12&gt;0,AI12,""),"")</f>
      </c>
      <c r="U12" s="94">
        <f>IF(C12=0,IF(AF12&gt;0,AG12,""),"")</f>
      </c>
      <c r="V12" s="94">
        <f aca="true" t="shared" si="9" ref="V12:V43">IF(C12=0,"",AG12)</f>
      </c>
      <c r="W12" s="94">
        <f>IF(X12="◯",1,0)</f>
        <v>0</v>
      </c>
      <c r="X12" s="10">
        <f>IF(AH12+AJ12=5,AG12,"")</f>
      </c>
      <c r="Y12" s="10" t="str">
        <f aca="true" t="shared" si="10" ref="Y12:Y75">IF(AH12+AJ12=3,IF(AH12=3,"◎",""),"")</f>
        <v>◎</v>
      </c>
      <c r="Z12" s="10">
        <f aca="true" t="shared" si="11" ref="Z12:Z75">IF(AI12="△",AH12,"")</f>
      </c>
      <c r="AA12" s="1">
        <f aca="true" t="shared" si="12" ref="AA12:AA75">IF(AG12="●",AH12,"")</f>
      </c>
      <c r="AB12" s="12">
        <f>IF(AG12="◯",1,0)</f>
        <v>1</v>
      </c>
      <c r="AC12" s="12">
        <f>IF(AG12="◯",1,0)</f>
        <v>1</v>
      </c>
      <c r="AG12" s="15" t="s">
        <v>71</v>
      </c>
      <c r="AH12" s="16">
        <f>IF(AG12="◯",3,"")</f>
        <v>3</v>
      </c>
      <c r="AJ12" s="13">
        <v>0</v>
      </c>
      <c r="AK12" s="15" t="s">
        <v>70</v>
      </c>
      <c r="AO12" s="14">
        <f>IF(AK12="◯",1,0)</f>
        <v>0</v>
      </c>
      <c r="AP12" s="14">
        <f>IF(AK12="◯",1,0)</f>
        <v>0</v>
      </c>
      <c r="AQ12" s="11">
        <f aca="true" t="shared" si="13" ref="AQ12:AQ75">IF(AK12="●",AJ12,"")</f>
        <v>0</v>
      </c>
      <c r="AR12" s="11">
        <f aca="true" t="shared" si="14" ref="AR12:AR75">IF(AI12="△",AJ12,"")</f>
      </c>
      <c r="AS12" s="10">
        <f>IF(AH12+AJ12=3,IF(AJ12=3,"◎",""),"")</f>
      </c>
      <c r="AT12" s="10">
        <f>IF(AH12+AJ12=5,AK12,"")</f>
      </c>
      <c r="AU12" s="1">
        <f>IF(AT12="◯",1,0)</f>
        <v>0</v>
      </c>
      <c r="AV12" s="10">
        <f>IF(C12=0,"",AK12)</f>
      </c>
      <c r="AW12" s="10">
        <f>IF(C12=0,IF(AL12&gt;0,AK12,""),"")</f>
      </c>
      <c r="AX12" s="10">
        <f>IF(C12=0,IF(AL12&gt;0,AI12,""),"")</f>
      </c>
      <c r="AZ12" s="1">
        <f>IF(AY12="★",AK12,"")</f>
      </c>
      <c r="BA12" s="11">
        <f>IF(AY12="★",AN12,"")</f>
      </c>
      <c r="BB12" s="1">
        <f>IF(AZ12="◯",1,0)</f>
        <v>0</v>
      </c>
      <c r="BC12" s="1">
        <f>IF(AZ12="●",1,0)</f>
        <v>0</v>
      </c>
      <c r="BD12" s="1">
        <f aca="true" t="shared" si="15" ref="BD12:BD43">IF(AY12="★",AJ12,"")</f>
      </c>
      <c r="BE12" s="1">
        <f aca="true" t="shared" si="16" ref="BE12:BE43">IF(AY12="★",AH12,"")</f>
      </c>
      <c r="BF12" s="1">
        <f aca="true" t="shared" si="17" ref="BF12:BF43">IF(AK12="◯",BE12,"")</f>
      </c>
      <c r="BG12" s="1">
        <f aca="true" t="shared" si="18" ref="BG12:BG43">IF(AY12="★",AQ12,"")</f>
      </c>
      <c r="BH12" s="1">
        <f aca="true" t="shared" si="19" ref="BH12:BH43">IF(AZ12="△",AZ12,"")</f>
      </c>
      <c r="BI12" s="1">
        <f aca="true" t="shared" si="20" ref="BI12:BI43">IF(BH12="△",AJ12,"")</f>
      </c>
      <c r="BJ12" s="1">
        <f aca="true" t="shared" si="21" ref="BJ12:BJ43">IF(BH12="△",AH12,"")</f>
      </c>
      <c r="BK12" s="1">
        <f aca="true" t="shared" si="22" ref="BK12:BK43">IF(AY12="★",AS12,"")</f>
      </c>
      <c r="BL12" s="1">
        <f>IF(AY12="★",AT12,"")</f>
      </c>
      <c r="BM12" s="1">
        <f>IF(BL12="◯",1,0)</f>
        <v>0</v>
      </c>
      <c r="BN12" s="1">
        <f>IF(BL12="●",1,0)</f>
        <v>0</v>
      </c>
    </row>
    <row r="13" spans="2:66" ht="11.25" customHeight="1">
      <c r="B13" s="11">
        <f aca="true" t="shared" si="23" ref="B13:B44">IF(AG13="◯",B12+1,IF(AG13="●",B12+1,IF(AG13="△",B12+1,"-")))</f>
        <v>2</v>
      </c>
      <c r="C13" s="11">
        <f aca="true" t="shared" si="24" ref="C13:C76">AF13-AL13</f>
        <v>0</v>
      </c>
      <c r="D13" s="11">
        <f>IF(F13="●",D12+1,IF(F13="△",D12,IF(F13="◯",0,D12)))</f>
        <v>0</v>
      </c>
      <c r="E13" s="1">
        <f>IF(F13="◯",E12+1,IF(F13="△",E12,IF(F13="●",0,E12)))</f>
        <v>1</v>
      </c>
      <c r="F13" s="79" t="str">
        <f t="shared" si="0"/>
        <v>◯</v>
      </c>
      <c r="G13" s="11">
        <f t="shared" si="1"/>
      </c>
      <c r="H13" s="1">
        <f t="shared" si="2"/>
      </c>
      <c r="I13" s="1">
        <f t="shared" si="3"/>
      </c>
      <c r="J13" s="1">
        <f t="shared" si="4"/>
      </c>
      <c r="K13" s="1">
        <f t="shared" si="5"/>
      </c>
      <c r="L13" s="1">
        <f t="shared" si="6"/>
        <v>2</v>
      </c>
      <c r="M13" s="1">
        <f t="shared" si="7"/>
        <v>2</v>
      </c>
      <c r="N13" s="1">
        <f t="shared" si="8"/>
        <v>3</v>
      </c>
      <c r="O13" s="1">
        <f>IF(R13="●",O12+1,IF(R13="△",O12,IF(R13="◯",0,O12)))</f>
        <v>0</v>
      </c>
      <c r="P13" s="1">
        <f>IF(R13="◯",P12+1,IF(R13="△",P12,IF(R13="●",0,P12)))</f>
        <v>2</v>
      </c>
      <c r="Q13" s="1">
        <f aca="true" t="shared" si="25" ref="Q13:Q76">IF(S13="★",AD13,"")</f>
        <v>0</v>
      </c>
      <c r="R13" s="1" t="str">
        <f aca="true" t="shared" si="26" ref="R13:R43">IF(S13="★",AG13,"")</f>
        <v>◯</v>
      </c>
      <c r="S13" s="60" t="s">
        <v>55</v>
      </c>
      <c r="T13" s="94">
        <f aca="true" t="shared" si="27" ref="T13:T76">IF(C13=0,IF(AF13&gt;0,AI13,""),"")</f>
      </c>
      <c r="U13" s="94">
        <f aca="true" t="shared" si="28" ref="U13:U76">IF(C13=0,IF(AF13&gt;0,AG13,""),"")</f>
      </c>
      <c r="V13" s="94">
        <f t="shared" si="9"/>
      </c>
      <c r="W13" s="94">
        <f>IF(X13="◯",W12+1,IF(X13="△",W12,IF(X13="●",0,W12)))</f>
        <v>1</v>
      </c>
      <c r="X13" s="10" t="str">
        <f>IF(AH13=0,IF(AH13+AJ13=5,AG13,""),IF(AH13=1,IF(AH13+AJ13=5,AG13,""),IF(AH13=2,IF(AH13+AJ13=5,AG13,""),IF(AH13=3,IF(AH13+AJ13=5,AG13,""),""))))</f>
        <v>◯</v>
      </c>
      <c r="Y13" s="10">
        <f t="shared" si="10"/>
      </c>
      <c r="Z13" s="10">
        <f t="shared" si="11"/>
      </c>
      <c r="AA13" s="1">
        <f t="shared" si="12"/>
      </c>
      <c r="AB13" s="12">
        <f>IF(AG13="◯",AB12+1,IF(AG13="△",AB12,0))</f>
        <v>2</v>
      </c>
      <c r="AC13" s="12">
        <f aca="true" t="shared" si="29" ref="AC13:AC76">IF(AG13="◯",AC12+1,AC12)</f>
        <v>2</v>
      </c>
      <c r="AG13" s="15" t="s">
        <v>71</v>
      </c>
      <c r="AH13" s="16">
        <f>IF(AG13="◯",3,"")</f>
        <v>3</v>
      </c>
      <c r="AJ13" s="13">
        <v>2</v>
      </c>
      <c r="AK13" s="15" t="s">
        <v>70</v>
      </c>
      <c r="AO13" s="14">
        <f aca="true" t="shared" si="30" ref="AO13:AO76">IF(AK13="◯",AO12+1,AO12)</f>
        <v>0</v>
      </c>
      <c r="AP13" s="12">
        <f aca="true" t="shared" si="31" ref="AP13:AP76">IF(AK13="◯",AP12+1,IF(AK13="△",AP12,0))</f>
        <v>0</v>
      </c>
      <c r="AQ13" s="11">
        <f t="shared" si="13"/>
        <v>2</v>
      </c>
      <c r="AR13" s="11">
        <f t="shared" si="14"/>
      </c>
      <c r="AS13" s="10">
        <f aca="true" t="shared" si="32" ref="AS13:AS75">IF(AH13+AJ13=3,IF(AJ13=3,"◎",""),"")</f>
      </c>
      <c r="AT13" s="10" t="str">
        <f>IF(AH13=0,IF(AH13+AJ13=5,AK13,""),IF(AH13=1,IF(AH13+AJ13=5,AK13,""),IF(AH13=2,IF(AH13+AJ13=5,AK13,""),IF(AH13=3,IF(AH13+AJ13=5,AK13,""),""))))</f>
        <v>●</v>
      </c>
      <c r="AU13" s="1">
        <f>IF(AT13="◯",AU12+1,IF(AT13="△",AU12,IF(AT13="●",0,AU12)))</f>
        <v>0</v>
      </c>
      <c r="AV13" s="10">
        <f aca="true" t="shared" si="33" ref="AV13:AV76">IF(C13=0,"",AK13)</f>
      </c>
      <c r="AW13" s="10">
        <f aca="true" t="shared" si="34" ref="AW13:AW76">IF(C13=0,IF(AL13&gt;0,AK13,""),"")</f>
      </c>
      <c r="AX13" s="10">
        <f aca="true" t="shared" si="35" ref="AX13:AX76">IF(C13=0,IF(AL13&gt;0,AI13,""),"")</f>
      </c>
      <c r="AZ13" s="1">
        <f aca="true" t="shared" si="36" ref="AZ13:AZ43">IF(AY13="★",AK13,"")</f>
      </c>
      <c r="BA13" s="11">
        <f aca="true" t="shared" si="37" ref="BA13:BA76">IF(AY13="★",AN13,"")</f>
      </c>
      <c r="BB13" s="1">
        <f>IF(AZ13="◯",BB12+1,IF(AZ13="△",BB12,IF(AZ13="●",0,BB12)))</f>
        <v>0</v>
      </c>
      <c r="BC13" s="1">
        <f>IF(AZ13="●",BC12+1,IF(AZ13="△",BC12,IF(AZ13="◯",0,BC12)))</f>
        <v>0</v>
      </c>
      <c r="BD13" s="1">
        <f t="shared" si="15"/>
      </c>
      <c r="BE13" s="1">
        <f t="shared" si="16"/>
      </c>
      <c r="BF13" s="1">
        <f t="shared" si="17"/>
      </c>
      <c r="BG13" s="1">
        <f t="shared" si="18"/>
      </c>
      <c r="BH13" s="1">
        <f t="shared" si="19"/>
      </c>
      <c r="BI13" s="1">
        <f t="shared" si="20"/>
      </c>
      <c r="BJ13" s="1">
        <f t="shared" si="21"/>
      </c>
      <c r="BK13" s="1">
        <f t="shared" si="22"/>
      </c>
      <c r="BL13" s="1">
        <f aca="true" t="shared" si="38" ref="BL13:BL76">IF(AY13="★",AT13,"")</f>
      </c>
      <c r="BM13" s="1">
        <f>IF(BL13="◯",BM12+1,IF(BL13="△",BM12,IF(BL13="●",0,BM12)))</f>
        <v>0</v>
      </c>
      <c r="BN13" s="1">
        <f>IF(BL13="●",BN12+1,IF(BL13="△",BN12,IF(BL13="◯",0,BN12)))</f>
        <v>0</v>
      </c>
    </row>
    <row r="14" spans="2:66" ht="11.25" customHeight="1">
      <c r="B14" s="11">
        <f t="shared" si="23"/>
        <v>3</v>
      </c>
      <c r="C14" s="11">
        <f t="shared" si="24"/>
        <v>0</v>
      </c>
      <c r="D14" s="11">
        <f aca="true" t="shared" si="39" ref="D14:D77">IF(F14="●",D13+1,IF(F14="△",D13,IF(F14="◯",0,D13)))</f>
        <v>0</v>
      </c>
      <c r="E14" s="1">
        <f aca="true" t="shared" si="40" ref="E14:E77">IF(F14="◯",E13+1,IF(F14="△",E13,IF(F14="●",0,E13)))</f>
        <v>2</v>
      </c>
      <c r="F14" s="79" t="str">
        <f t="shared" si="0"/>
        <v>◯</v>
      </c>
      <c r="G14" s="11">
        <f t="shared" si="1"/>
      </c>
      <c r="H14" s="1">
        <f t="shared" si="2"/>
      </c>
      <c r="I14" s="1">
        <f t="shared" si="3"/>
      </c>
      <c r="J14" s="1">
        <f t="shared" si="4"/>
      </c>
      <c r="K14" s="1">
        <f t="shared" si="5"/>
      </c>
      <c r="L14" s="1">
        <f t="shared" si="6"/>
        <v>2</v>
      </c>
      <c r="M14" s="1">
        <f t="shared" si="7"/>
        <v>2</v>
      </c>
      <c r="N14" s="1">
        <f t="shared" si="8"/>
        <v>3</v>
      </c>
      <c r="O14" s="1">
        <f aca="true" t="shared" si="41" ref="O14:O77">IF(R14="●",O13+1,IF(R14="△",O13,IF(R14="◯",0,O13)))</f>
        <v>0</v>
      </c>
      <c r="P14" s="1">
        <f aca="true" t="shared" si="42" ref="P14:P77">IF(R14="◯",P13+1,IF(R14="△",P13,IF(R14="●",0,P13)))</f>
        <v>3</v>
      </c>
      <c r="Q14" s="1">
        <f t="shared" si="25"/>
        <v>0</v>
      </c>
      <c r="R14" s="1" t="str">
        <f t="shared" si="26"/>
        <v>◯</v>
      </c>
      <c r="S14" s="60" t="s">
        <v>55</v>
      </c>
      <c r="T14" s="94">
        <f t="shared" si="27"/>
      </c>
      <c r="U14" s="94">
        <f>IF(C14=0,IF(AF14&gt;0,AG14,""),"")</f>
      </c>
      <c r="V14" s="94">
        <f t="shared" si="9"/>
      </c>
      <c r="W14" s="94">
        <f aca="true" t="shared" si="43" ref="W14:W77">IF(X14="◯",W13+1,IF(X14="△",W13,IF(X14="●",0,W13)))</f>
        <v>2</v>
      </c>
      <c r="X14" s="10" t="str">
        <f aca="true" t="shared" si="44" ref="X14:X77">IF(AH14=0,IF(AH14+AJ14=5,AG14,""),IF(AH14=1,IF(AH14+AJ14=5,AG14,""),IF(AH14=2,IF(AH14+AJ14=5,AG14,""),IF(AH14=3,IF(AH14+AJ14=5,AG14,""),""))))</f>
        <v>◯</v>
      </c>
      <c r="Y14" s="10">
        <f t="shared" si="10"/>
      </c>
      <c r="Z14" s="10">
        <f t="shared" si="11"/>
      </c>
      <c r="AA14" s="1">
        <f t="shared" si="12"/>
      </c>
      <c r="AB14" s="12">
        <f aca="true" t="shared" si="45" ref="AB14:AB76">IF(AG14="◯",AB13+1,IF(AG14="△",AB13,0))</f>
        <v>3</v>
      </c>
      <c r="AC14" s="12">
        <f t="shared" si="29"/>
        <v>3</v>
      </c>
      <c r="AG14" s="15" t="s">
        <v>71</v>
      </c>
      <c r="AH14" s="16">
        <f>IF(AG14="◯",3,"")</f>
        <v>3</v>
      </c>
      <c r="AJ14" s="13">
        <v>2</v>
      </c>
      <c r="AK14" s="15" t="s">
        <v>70</v>
      </c>
      <c r="AO14" s="14">
        <f t="shared" si="30"/>
        <v>0</v>
      </c>
      <c r="AP14" s="12">
        <f t="shared" si="31"/>
        <v>0</v>
      </c>
      <c r="AQ14" s="11">
        <f t="shared" si="13"/>
        <v>2</v>
      </c>
      <c r="AR14" s="11">
        <f t="shared" si="14"/>
      </c>
      <c r="AS14" s="10">
        <f t="shared" si="32"/>
      </c>
      <c r="AT14" s="10" t="str">
        <f aca="true" t="shared" si="46" ref="AT14:AT77">IF(AH14=0,IF(AH14+AJ14=5,AK14,""),IF(AH14=1,IF(AH14+AJ14=5,AK14,""),IF(AH14=2,IF(AH14+AJ14=5,AK14,""),IF(AH14=3,IF(AH14+AJ14=5,AK14,""),""))))</f>
        <v>●</v>
      </c>
      <c r="AU14" s="1">
        <f aca="true" t="shared" si="47" ref="AU14:AU77">IF(AT14="◯",AU13+1,IF(AT14="△",AU13,IF(AT14="●",0,AU13)))</f>
        <v>0</v>
      </c>
      <c r="AV14" s="10">
        <f t="shared" si="33"/>
      </c>
      <c r="AW14" s="10">
        <f t="shared" si="34"/>
      </c>
      <c r="AX14" s="10">
        <f t="shared" si="35"/>
      </c>
      <c r="AZ14" s="1">
        <f t="shared" si="36"/>
      </c>
      <c r="BA14" s="11">
        <f t="shared" si="37"/>
      </c>
      <c r="BB14" s="1">
        <f aca="true" t="shared" si="48" ref="BB14:BB77">IF(AZ14="◯",BB13+1,IF(AZ14="△",BB13,IF(AZ14="●",0,BB13)))</f>
        <v>0</v>
      </c>
      <c r="BC14" s="1">
        <f aca="true" t="shared" si="49" ref="BC14:BC77">IF(AZ14="●",BC13+1,IF(AZ14="△",BC13,IF(AZ14="◯",0,BC13)))</f>
        <v>0</v>
      </c>
      <c r="BD14" s="1">
        <f t="shared" si="15"/>
      </c>
      <c r="BE14" s="1">
        <f t="shared" si="16"/>
      </c>
      <c r="BF14" s="1">
        <f t="shared" si="17"/>
      </c>
      <c r="BG14" s="1">
        <f t="shared" si="18"/>
      </c>
      <c r="BH14" s="1">
        <f t="shared" si="19"/>
      </c>
      <c r="BI14" s="1">
        <f t="shared" si="20"/>
      </c>
      <c r="BJ14" s="1">
        <f t="shared" si="21"/>
      </c>
      <c r="BK14" s="1">
        <f t="shared" si="22"/>
      </c>
      <c r="BL14" s="1">
        <f t="shared" si="38"/>
      </c>
      <c r="BM14" s="1">
        <f aca="true" t="shared" si="50" ref="BM14:BM77">IF(BL14="◯",BM13+1,IF(BL14="△",BM13,IF(BL14="●",0,BM13)))</f>
        <v>0</v>
      </c>
      <c r="BN14" s="1">
        <f aca="true" t="shared" si="51" ref="BN14:BN77">IF(BL14="●",BN13+1,IF(BL14="△",BN13,IF(BL14="◯",0,BN13)))</f>
        <v>0</v>
      </c>
    </row>
    <row r="15" spans="2:66" ht="11.25" customHeight="1">
      <c r="B15" s="11">
        <f t="shared" si="23"/>
        <v>4</v>
      </c>
      <c r="C15" s="11">
        <f t="shared" si="24"/>
        <v>0</v>
      </c>
      <c r="D15" s="11">
        <f t="shared" si="39"/>
        <v>1</v>
      </c>
      <c r="E15" s="1">
        <f t="shared" si="40"/>
        <v>0</v>
      </c>
      <c r="F15" s="79" t="str">
        <f t="shared" si="0"/>
        <v>●</v>
      </c>
      <c r="G15" s="11">
        <f t="shared" si="1"/>
      </c>
      <c r="H15" s="1">
        <f t="shared" si="2"/>
      </c>
      <c r="I15" s="1">
        <f t="shared" si="3"/>
      </c>
      <c r="J15" s="1">
        <f t="shared" si="4"/>
      </c>
      <c r="K15" s="1">
        <f t="shared" si="5"/>
        <v>2</v>
      </c>
      <c r="L15" s="1">
        <f t="shared" si="6"/>
      </c>
      <c r="M15" s="1">
        <f t="shared" si="7"/>
        <v>3</v>
      </c>
      <c r="N15" s="1">
        <f t="shared" si="8"/>
        <v>2</v>
      </c>
      <c r="O15" s="1">
        <f t="shared" si="41"/>
        <v>1</v>
      </c>
      <c r="P15" s="1">
        <f t="shared" si="42"/>
        <v>0</v>
      </c>
      <c r="Q15" s="1">
        <f t="shared" si="25"/>
        <v>0</v>
      </c>
      <c r="R15" s="1" t="str">
        <f t="shared" si="26"/>
        <v>●</v>
      </c>
      <c r="S15" s="60" t="s">
        <v>55</v>
      </c>
      <c r="T15" s="94">
        <f t="shared" si="27"/>
      </c>
      <c r="U15" s="94">
        <f t="shared" si="28"/>
      </c>
      <c r="V15" s="94">
        <f t="shared" si="9"/>
      </c>
      <c r="W15" s="94">
        <f t="shared" si="43"/>
        <v>0</v>
      </c>
      <c r="X15" s="10" t="str">
        <f t="shared" si="44"/>
        <v>●</v>
      </c>
      <c r="Y15" s="10">
        <f t="shared" si="10"/>
      </c>
      <c r="Z15" s="10">
        <f t="shared" si="11"/>
      </c>
      <c r="AA15" s="1">
        <f t="shared" si="12"/>
        <v>2</v>
      </c>
      <c r="AB15" s="12">
        <f t="shared" si="45"/>
        <v>0</v>
      </c>
      <c r="AC15" s="12">
        <f t="shared" si="29"/>
        <v>3</v>
      </c>
      <c r="AG15" s="15" t="s">
        <v>87</v>
      </c>
      <c r="AH15" s="13">
        <v>2</v>
      </c>
      <c r="AJ15" s="16">
        <f>IF(AK15="◯",3,"")</f>
        <v>3</v>
      </c>
      <c r="AK15" s="15" t="s">
        <v>88</v>
      </c>
      <c r="AO15" s="14">
        <f t="shared" si="30"/>
        <v>1</v>
      </c>
      <c r="AP15" s="12">
        <f t="shared" si="31"/>
        <v>1</v>
      </c>
      <c r="AQ15" s="11">
        <f t="shared" si="13"/>
      </c>
      <c r="AR15" s="11">
        <f t="shared" si="14"/>
      </c>
      <c r="AS15" s="10">
        <f t="shared" si="32"/>
      </c>
      <c r="AT15" s="10" t="str">
        <f t="shared" si="46"/>
        <v>◯</v>
      </c>
      <c r="AU15" s="1">
        <f t="shared" si="47"/>
        <v>1</v>
      </c>
      <c r="AV15" s="10">
        <f t="shared" si="33"/>
      </c>
      <c r="AW15" s="10">
        <f t="shared" si="34"/>
      </c>
      <c r="AX15" s="10">
        <f t="shared" si="35"/>
      </c>
      <c r="AZ15" s="1">
        <f t="shared" si="36"/>
      </c>
      <c r="BA15" s="11">
        <f t="shared" si="37"/>
      </c>
      <c r="BB15" s="1">
        <f t="shared" si="48"/>
        <v>0</v>
      </c>
      <c r="BC15" s="1">
        <f t="shared" si="49"/>
        <v>0</v>
      </c>
      <c r="BD15" s="1">
        <f t="shared" si="15"/>
      </c>
      <c r="BE15" s="1">
        <f t="shared" si="16"/>
      </c>
      <c r="BF15" s="1">
        <f t="shared" si="17"/>
      </c>
      <c r="BG15" s="1">
        <f t="shared" si="18"/>
      </c>
      <c r="BH15" s="1">
        <f t="shared" si="19"/>
      </c>
      <c r="BI15" s="1">
        <f t="shared" si="20"/>
      </c>
      <c r="BJ15" s="1">
        <f t="shared" si="21"/>
      </c>
      <c r="BK15" s="1">
        <f t="shared" si="22"/>
      </c>
      <c r="BL15" s="1">
        <f t="shared" si="38"/>
      </c>
      <c r="BM15" s="1">
        <f t="shared" si="50"/>
        <v>0</v>
      </c>
      <c r="BN15" s="1">
        <f t="shared" si="51"/>
        <v>0</v>
      </c>
    </row>
    <row r="16" spans="2:66" ht="11.25" customHeight="1">
      <c r="B16" s="11">
        <f t="shared" si="23"/>
        <v>5</v>
      </c>
      <c r="C16" s="11">
        <f t="shared" si="24"/>
        <v>0</v>
      </c>
      <c r="D16" s="11">
        <f t="shared" si="39"/>
        <v>2</v>
      </c>
      <c r="E16" s="1">
        <f t="shared" si="40"/>
        <v>0</v>
      </c>
      <c r="F16" s="79" t="str">
        <f t="shared" si="0"/>
        <v>●</v>
      </c>
      <c r="G16" s="11">
        <f t="shared" si="1"/>
      </c>
      <c r="H16" s="1">
        <f t="shared" si="2"/>
      </c>
      <c r="I16" s="1">
        <f t="shared" si="3"/>
      </c>
      <c r="J16" s="1">
        <f t="shared" si="4"/>
      </c>
      <c r="K16" s="1">
        <f t="shared" si="5"/>
        <v>2</v>
      </c>
      <c r="L16" s="1">
        <f t="shared" si="6"/>
      </c>
      <c r="M16" s="1">
        <f t="shared" si="7"/>
        <v>3</v>
      </c>
      <c r="N16" s="1">
        <f t="shared" si="8"/>
        <v>2</v>
      </c>
      <c r="O16" s="1">
        <f t="shared" si="41"/>
        <v>2</v>
      </c>
      <c r="P16" s="1">
        <f t="shared" si="42"/>
        <v>0</v>
      </c>
      <c r="Q16" s="1">
        <f t="shared" si="25"/>
        <v>0</v>
      </c>
      <c r="R16" s="1" t="str">
        <f t="shared" si="26"/>
        <v>●</v>
      </c>
      <c r="S16" s="60" t="s">
        <v>55</v>
      </c>
      <c r="T16" s="94">
        <f t="shared" si="27"/>
      </c>
      <c r="U16" s="94">
        <f t="shared" si="28"/>
      </c>
      <c r="V16" s="94">
        <f t="shared" si="9"/>
      </c>
      <c r="W16" s="94">
        <f t="shared" si="43"/>
        <v>0</v>
      </c>
      <c r="X16" s="10" t="str">
        <f t="shared" si="44"/>
        <v>●</v>
      </c>
      <c r="Y16" s="10">
        <f t="shared" si="10"/>
      </c>
      <c r="Z16" s="10">
        <f t="shared" si="11"/>
      </c>
      <c r="AA16" s="1">
        <f t="shared" si="12"/>
        <v>2</v>
      </c>
      <c r="AB16" s="12">
        <f t="shared" si="45"/>
        <v>0</v>
      </c>
      <c r="AC16" s="12">
        <f t="shared" si="29"/>
        <v>3</v>
      </c>
      <c r="AG16" s="15" t="s">
        <v>89</v>
      </c>
      <c r="AH16" s="13">
        <v>2</v>
      </c>
      <c r="AJ16" s="16">
        <f>IF(AK16="◯",3,"")</f>
        <v>3</v>
      </c>
      <c r="AK16" s="15" t="s">
        <v>90</v>
      </c>
      <c r="AO16" s="14">
        <f t="shared" si="30"/>
        <v>2</v>
      </c>
      <c r="AP16" s="12">
        <f t="shared" si="31"/>
        <v>2</v>
      </c>
      <c r="AQ16" s="11">
        <f t="shared" si="13"/>
      </c>
      <c r="AR16" s="11">
        <f t="shared" si="14"/>
      </c>
      <c r="AS16" s="10">
        <f t="shared" si="32"/>
      </c>
      <c r="AT16" s="10" t="str">
        <f t="shared" si="46"/>
        <v>◯</v>
      </c>
      <c r="AU16" s="1">
        <f t="shared" si="47"/>
        <v>2</v>
      </c>
      <c r="AV16" s="10">
        <f t="shared" si="33"/>
      </c>
      <c r="AW16" s="10">
        <f t="shared" si="34"/>
      </c>
      <c r="AX16" s="10">
        <f t="shared" si="35"/>
      </c>
      <c r="AZ16" s="1">
        <f t="shared" si="36"/>
      </c>
      <c r="BA16" s="11">
        <f t="shared" si="37"/>
      </c>
      <c r="BB16" s="1">
        <f t="shared" si="48"/>
        <v>0</v>
      </c>
      <c r="BC16" s="1">
        <f t="shared" si="49"/>
        <v>0</v>
      </c>
      <c r="BD16" s="1">
        <f t="shared" si="15"/>
      </c>
      <c r="BE16" s="1">
        <f t="shared" si="16"/>
      </c>
      <c r="BF16" s="1">
        <f t="shared" si="17"/>
      </c>
      <c r="BG16" s="1">
        <f t="shared" si="18"/>
      </c>
      <c r="BH16" s="1">
        <f t="shared" si="19"/>
      </c>
      <c r="BI16" s="1">
        <f t="shared" si="20"/>
      </c>
      <c r="BJ16" s="1">
        <f t="shared" si="21"/>
      </c>
      <c r="BK16" s="1">
        <f t="shared" si="22"/>
      </c>
      <c r="BL16" s="1">
        <f t="shared" si="38"/>
      </c>
      <c r="BM16" s="1">
        <f t="shared" si="50"/>
        <v>0</v>
      </c>
      <c r="BN16" s="1">
        <f t="shared" si="51"/>
        <v>0</v>
      </c>
    </row>
    <row r="17" spans="2:66" ht="11.25" customHeight="1">
      <c r="B17" s="11">
        <f t="shared" si="23"/>
        <v>6</v>
      </c>
      <c r="C17" s="11">
        <f t="shared" si="24"/>
        <v>0</v>
      </c>
      <c r="D17" s="11">
        <f t="shared" si="39"/>
        <v>0</v>
      </c>
      <c r="E17" s="1">
        <f t="shared" si="40"/>
        <v>1</v>
      </c>
      <c r="F17" s="79" t="str">
        <f t="shared" si="0"/>
        <v>◯</v>
      </c>
      <c r="G17" s="11">
        <f t="shared" si="1"/>
      </c>
      <c r="H17" s="1">
        <f t="shared" si="2"/>
      </c>
      <c r="I17" s="1">
        <f t="shared" si="3"/>
      </c>
      <c r="J17" s="1">
        <f t="shared" si="4"/>
      </c>
      <c r="K17" s="1">
        <f t="shared" si="5"/>
      </c>
      <c r="L17" s="1">
        <f t="shared" si="6"/>
        <v>2</v>
      </c>
      <c r="M17" s="1">
        <f t="shared" si="7"/>
        <v>2</v>
      </c>
      <c r="N17" s="1">
        <f t="shared" si="8"/>
        <v>3</v>
      </c>
      <c r="O17" s="1">
        <f t="shared" si="41"/>
        <v>0</v>
      </c>
      <c r="P17" s="1">
        <f t="shared" si="42"/>
        <v>1</v>
      </c>
      <c r="Q17" s="1">
        <f t="shared" si="25"/>
        <v>0</v>
      </c>
      <c r="R17" s="1" t="str">
        <f t="shared" si="26"/>
        <v>◯</v>
      </c>
      <c r="S17" s="60" t="s">
        <v>55</v>
      </c>
      <c r="T17" s="94">
        <f t="shared" si="27"/>
      </c>
      <c r="U17" s="94">
        <f t="shared" si="28"/>
      </c>
      <c r="V17" s="94">
        <f t="shared" si="9"/>
      </c>
      <c r="W17" s="94">
        <f t="shared" si="43"/>
        <v>1</v>
      </c>
      <c r="X17" s="10" t="str">
        <f t="shared" si="44"/>
        <v>◯</v>
      </c>
      <c r="Y17" s="10">
        <f t="shared" si="10"/>
      </c>
      <c r="Z17" s="10">
        <f t="shared" si="11"/>
      </c>
      <c r="AA17" s="1">
        <f t="shared" si="12"/>
      </c>
      <c r="AB17" s="12">
        <f t="shared" si="45"/>
        <v>1</v>
      </c>
      <c r="AC17" s="12">
        <f t="shared" si="29"/>
        <v>4</v>
      </c>
      <c r="AG17" s="15" t="s">
        <v>91</v>
      </c>
      <c r="AH17" s="16">
        <f>IF(AG17="◯",3,"")</f>
        <v>3</v>
      </c>
      <c r="AJ17" s="13">
        <v>2</v>
      </c>
      <c r="AK17" s="15" t="s">
        <v>92</v>
      </c>
      <c r="AO17" s="14">
        <f t="shared" si="30"/>
        <v>2</v>
      </c>
      <c r="AP17" s="12">
        <f t="shared" si="31"/>
        <v>0</v>
      </c>
      <c r="AQ17" s="11">
        <f t="shared" si="13"/>
        <v>2</v>
      </c>
      <c r="AR17" s="11">
        <f t="shared" si="14"/>
      </c>
      <c r="AS17" s="10">
        <f t="shared" si="32"/>
      </c>
      <c r="AT17" s="10" t="str">
        <f t="shared" si="46"/>
        <v>●</v>
      </c>
      <c r="AU17" s="1">
        <f t="shared" si="47"/>
        <v>0</v>
      </c>
      <c r="AV17" s="10">
        <f t="shared" si="33"/>
      </c>
      <c r="AW17" s="10">
        <f t="shared" si="34"/>
      </c>
      <c r="AX17" s="10">
        <f t="shared" si="35"/>
      </c>
      <c r="AZ17" s="1">
        <f t="shared" si="36"/>
      </c>
      <c r="BA17" s="11">
        <f t="shared" si="37"/>
      </c>
      <c r="BB17" s="1">
        <f t="shared" si="48"/>
        <v>0</v>
      </c>
      <c r="BC17" s="1">
        <f t="shared" si="49"/>
        <v>0</v>
      </c>
      <c r="BD17" s="1">
        <f t="shared" si="15"/>
      </c>
      <c r="BE17" s="1">
        <f t="shared" si="16"/>
      </c>
      <c r="BF17" s="1">
        <f t="shared" si="17"/>
      </c>
      <c r="BG17" s="1">
        <f t="shared" si="18"/>
      </c>
      <c r="BH17" s="1">
        <f t="shared" si="19"/>
      </c>
      <c r="BI17" s="1">
        <f t="shared" si="20"/>
      </c>
      <c r="BJ17" s="1">
        <f t="shared" si="21"/>
      </c>
      <c r="BK17" s="1">
        <f t="shared" si="22"/>
      </c>
      <c r="BL17" s="1">
        <f t="shared" si="38"/>
      </c>
      <c r="BM17" s="1">
        <f t="shared" si="50"/>
        <v>0</v>
      </c>
      <c r="BN17" s="1">
        <f t="shared" si="51"/>
        <v>0</v>
      </c>
    </row>
    <row r="18" spans="2:66" ht="11.25" customHeight="1">
      <c r="B18" s="11">
        <f t="shared" si="23"/>
        <v>7</v>
      </c>
      <c r="C18" s="11">
        <f t="shared" si="24"/>
        <v>0</v>
      </c>
      <c r="D18" s="11">
        <f t="shared" si="39"/>
        <v>0</v>
      </c>
      <c r="E18" s="1">
        <f t="shared" si="40"/>
        <v>2</v>
      </c>
      <c r="F18" s="79" t="str">
        <f t="shared" si="0"/>
        <v>◯</v>
      </c>
      <c r="G18" s="11">
        <f t="shared" si="1"/>
      </c>
      <c r="H18" s="1">
        <f t="shared" si="2"/>
      </c>
      <c r="I18" s="1">
        <f t="shared" si="3"/>
      </c>
      <c r="J18" s="1">
        <f t="shared" si="4"/>
      </c>
      <c r="K18" s="1">
        <f t="shared" si="5"/>
      </c>
      <c r="L18" s="1">
        <f t="shared" si="6"/>
        <v>2</v>
      </c>
      <c r="M18" s="1">
        <f t="shared" si="7"/>
        <v>2</v>
      </c>
      <c r="N18" s="1">
        <f t="shared" si="8"/>
        <v>3</v>
      </c>
      <c r="O18" s="1">
        <f t="shared" si="41"/>
        <v>0</v>
      </c>
      <c r="P18" s="1">
        <f t="shared" si="42"/>
        <v>2</v>
      </c>
      <c r="Q18" s="1">
        <f t="shared" si="25"/>
        <v>0</v>
      </c>
      <c r="R18" s="1" t="str">
        <f t="shared" si="26"/>
        <v>◯</v>
      </c>
      <c r="S18" s="60" t="s">
        <v>55</v>
      </c>
      <c r="T18" s="94">
        <f t="shared" si="27"/>
      </c>
      <c r="U18" s="94">
        <f t="shared" si="28"/>
      </c>
      <c r="V18" s="94">
        <f t="shared" si="9"/>
      </c>
      <c r="W18" s="94">
        <f t="shared" si="43"/>
        <v>2</v>
      </c>
      <c r="X18" s="10" t="str">
        <f t="shared" si="44"/>
        <v>◯</v>
      </c>
      <c r="Y18" s="10">
        <f t="shared" si="10"/>
      </c>
      <c r="Z18" s="10">
        <f t="shared" si="11"/>
      </c>
      <c r="AA18" s="1">
        <f t="shared" si="12"/>
      </c>
      <c r="AB18" s="12">
        <f t="shared" si="45"/>
        <v>2</v>
      </c>
      <c r="AC18" s="12">
        <f t="shared" si="29"/>
        <v>5</v>
      </c>
      <c r="AG18" s="15" t="s">
        <v>88</v>
      </c>
      <c r="AH18" s="16">
        <f>IF(AG18="◯",3,"")</f>
        <v>3</v>
      </c>
      <c r="AJ18" s="13">
        <v>2</v>
      </c>
      <c r="AK18" s="15" t="s">
        <v>87</v>
      </c>
      <c r="AO18" s="14">
        <f t="shared" si="30"/>
        <v>2</v>
      </c>
      <c r="AP18" s="12">
        <f t="shared" si="31"/>
        <v>0</v>
      </c>
      <c r="AQ18" s="11">
        <f t="shared" si="13"/>
        <v>2</v>
      </c>
      <c r="AR18" s="11">
        <f t="shared" si="14"/>
      </c>
      <c r="AS18" s="10">
        <f t="shared" si="32"/>
      </c>
      <c r="AT18" s="10" t="str">
        <f t="shared" si="46"/>
        <v>●</v>
      </c>
      <c r="AU18" s="1">
        <f t="shared" si="47"/>
        <v>0</v>
      </c>
      <c r="AV18" s="10">
        <f t="shared" si="33"/>
      </c>
      <c r="AW18" s="10">
        <f t="shared" si="34"/>
      </c>
      <c r="AX18" s="10">
        <f t="shared" si="35"/>
      </c>
      <c r="AZ18" s="1">
        <f t="shared" si="36"/>
      </c>
      <c r="BA18" s="11">
        <f t="shared" si="37"/>
      </c>
      <c r="BB18" s="1">
        <f t="shared" si="48"/>
        <v>0</v>
      </c>
      <c r="BC18" s="1">
        <f t="shared" si="49"/>
        <v>0</v>
      </c>
      <c r="BD18" s="1">
        <f t="shared" si="15"/>
      </c>
      <c r="BE18" s="1">
        <f t="shared" si="16"/>
      </c>
      <c r="BF18" s="1">
        <f t="shared" si="17"/>
      </c>
      <c r="BG18" s="1">
        <f t="shared" si="18"/>
      </c>
      <c r="BH18" s="1">
        <f t="shared" si="19"/>
      </c>
      <c r="BI18" s="1">
        <f t="shared" si="20"/>
      </c>
      <c r="BJ18" s="1">
        <f t="shared" si="21"/>
      </c>
      <c r="BK18" s="1">
        <f t="shared" si="22"/>
      </c>
      <c r="BL18" s="1">
        <f t="shared" si="38"/>
      </c>
      <c r="BM18" s="1">
        <f t="shared" si="50"/>
        <v>0</v>
      </c>
      <c r="BN18" s="1">
        <f t="shared" si="51"/>
        <v>0</v>
      </c>
    </row>
    <row r="19" spans="2:66" ht="11.25" customHeight="1">
      <c r="B19" s="11">
        <f t="shared" si="23"/>
        <v>8</v>
      </c>
      <c r="C19" s="11">
        <f t="shared" si="24"/>
        <v>0</v>
      </c>
      <c r="D19" s="11">
        <f t="shared" si="39"/>
        <v>0</v>
      </c>
      <c r="E19" s="1">
        <f t="shared" si="40"/>
        <v>2</v>
      </c>
      <c r="F19" s="79">
        <f t="shared" si="0"/>
      </c>
      <c r="G19" s="11" t="str">
        <f t="shared" si="1"/>
        <v>◎</v>
      </c>
      <c r="H19" s="1">
        <f t="shared" si="2"/>
      </c>
      <c r="I19" s="1">
        <f t="shared" si="3"/>
      </c>
      <c r="J19" s="1">
        <f t="shared" si="4"/>
      </c>
      <c r="K19" s="1">
        <f t="shared" si="5"/>
      </c>
      <c r="L19" s="1">
        <f t="shared" si="6"/>
        <v>0</v>
      </c>
      <c r="M19" s="1">
        <f t="shared" si="7"/>
        <v>0</v>
      </c>
      <c r="N19" s="1">
        <f t="shared" si="8"/>
        <v>3</v>
      </c>
      <c r="O19" s="1">
        <f t="shared" si="41"/>
        <v>0</v>
      </c>
      <c r="P19" s="1">
        <f t="shared" si="42"/>
        <v>3</v>
      </c>
      <c r="Q19" s="1">
        <f t="shared" si="25"/>
        <v>0</v>
      </c>
      <c r="R19" s="1" t="str">
        <f t="shared" si="26"/>
        <v>◯</v>
      </c>
      <c r="S19" s="60" t="s">
        <v>55</v>
      </c>
      <c r="T19" s="94">
        <f t="shared" si="27"/>
      </c>
      <c r="U19" s="94">
        <f t="shared" si="28"/>
      </c>
      <c r="V19" s="94">
        <f t="shared" si="9"/>
      </c>
      <c r="W19" s="94">
        <f t="shared" si="43"/>
        <v>2</v>
      </c>
      <c r="X19" s="10">
        <f t="shared" si="44"/>
      </c>
      <c r="Y19" s="10" t="str">
        <f t="shared" si="10"/>
        <v>◎</v>
      </c>
      <c r="Z19" s="10">
        <f t="shared" si="11"/>
      </c>
      <c r="AA19" s="1">
        <f t="shared" si="12"/>
      </c>
      <c r="AB19" s="12">
        <f t="shared" si="45"/>
        <v>3</v>
      </c>
      <c r="AC19" s="12">
        <f t="shared" si="29"/>
        <v>6</v>
      </c>
      <c r="AG19" s="15" t="s">
        <v>90</v>
      </c>
      <c r="AH19" s="16">
        <f>IF(AG19="◯",3,"")</f>
        <v>3</v>
      </c>
      <c r="AJ19" s="13">
        <v>0</v>
      </c>
      <c r="AK19" s="15" t="s">
        <v>89</v>
      </c>
      <c r="AO19" s="14">
        <f t="shared" si="30"/>
        <v>2</v>
      </c>
      <c r="AP19" s="12">
        <f t="shared" si="31"/>
        <v>0</v>
      </c>
      <c r="AQ19" s="11">
        <f t="shared" si="13"/>
        <v>0</v>
      </c>
      <c r="AR19" s="11">
        <f>IF(AI19="△",AJ19,"")</f>
      </c>
      <c r="AS19" s="10">
        <f t="shared" si="32"/>
      </c>
      <c r="AT19" s="10">
        <f t="shared" si="46"/>
      </c>
      <c r="AU19" s="1">
        <f t="shared" si="47"/>
        <v>0</v>
      </c>
      <c r="AV19" s="10">
        <f t="shared" si="33"/>
      </c>
      <c r="AW19" s="10">
        <f t="shared" si="34"/>
      </c>
      <c r="AX19" s="10">
        <f t="shared" si="35"/>
      </c>
      <c r="AZ19" s="1">
        <f t="shared" si="36"/>
      </c>
      <c r="BA19" s="11">
        <f t="shared" si="37"/>
      </c>
      <c r="BB19" s="1">
        <f t="shared" si="48"/>
        <v>0</v>
      </c>
      <c r="BC19" s="1">
        <f t="shared" si="49"/>
        <v>0</v>
      </c>
      <c r="BD19" s="1">
        <f t="shared" si="15"/>
      </c>
      <c r="BE19" s="1">
        <f t="shared" si="16"/>
      </c>
      <c r="BF19" s="1">
        <f t="shared" si="17"/>
      </c>
      <c r="BG19" s="1">
        <f t="shared" si="18"/>
      </c>
      <c r="BH19" s="1">
        <f t="shared" si="19"/>
      </c>
      <c r="BI19" s="1">
        <f t="shared" si="20"/>
      </c>
      <c r="BJ19" s="1">
        <f t="shared" si="21"/>
      </c>
      <c r="BK19" s="1">
        <f t="shared" si="22"/>
      </c>
      <c r="BL19" s="1">
        <f t="shared" si="38"/>
      </c>
      <c r="BM19" s="1">
        <f t="shared" si="50"/>
        <v>0</v>
      </c>
      <c r="BN19" s="1">
        <f t="shared" si="51"/>
        <v>0</v>
      </c>
    </row>
    <row r="20" spans="2:66" ht="11.25" customHeight="1">
      <c r="B20" s="11">
        <f t="shared" si="23"/>
        <v>9</v>
      </c>
      <c r="C20" s="11">
        <f t="shared" si="24"/>
        <v>0</v>
      </c>
      <c r="D20" s="11">
        <f t="shared" si="39"/>
        <v>0</v>
      </c>
      <c r="E20" s="1">
        <f t="shared" si="40"/>
        <v>2</v>
      </c>
      <c r="F20" s="79">
        <f t="shared" si="0"/>
      </c>
      <c r="G20" s="11">
        <f t="shared" si="1"/>
      </c>
      <c r="H20" s="1">
        <f t="shared" si="2"/>
      </c>
      <c r="I20" s="1">
        <f t="shared" si="3"/>
      </c>
      <c r="J20" s="1">
        <f t="shared" si="4"/>
      </c>
      <c r="K20" s="1">
        <f t="shared" si="5"/>
        <v>1</v>
      </c>
      <c r="L20" s="1">
        <f t="shared" si="6"/>
      </c>
      <c r="M20" s="1">
        <f t="shared" si="7"/>
        <v>3</v>
      </c>
      <c r="N20" s="1">
        <f t="shared" si="8"/>
        <v>1</v>
      </c>
      <c r="O20" s="1">
        <f t="shared" si="41"/>
        <v>1</v>
      </c>
      <c r="P20" s="1">
        <f t="shared" si="42"/>
        <v>0</v>
      </c>
      <c r="Q20" s="1">
        <f t="shared" si="25"/>
        <v>0</v>
      </c>
      <c r="R20" s="1" t="str">
        <f t="shared" si="26"/>
        <v>●</v>
      </c>
      <c r="S20" s="60" t="s">
        <v>55</v>
      </c>
      <c r="T20" s="94">
        <f t="shared" si="27"/>
      </c>
      <c r="U20" s="94">
        <f t="shared" si="28"/>
      </c>
      <c r="V20" s="94">
        <f t="shared" si="9"/>
      </c>
      <c r="W20" s="94">
        <f t="shared" si="43"/>
        <v>2</v>
      </c>
      <c r="X20" s="10">
        <f t="shared" si="44"/>
      </c>
      <c r="Y20" s="10">
        <f t="shared" si="10"/>
      </c>
      <c r="Z20" s="10">
        <f t="shared" si="11"/>
      </c>
      <c r="AA20" s="1">
        <f t="shared" si="12"/>
        <v>1</v>
      </c>
      <c r="AB20" s="12">
        <f t="shared" si="45"/>
        <v>0</v>
      </c>
      <c r="AC20" s="12">
        <f t="shared" si="29"/>
        <v>6</v>
      </c>
      <c r="AG20" s="15" t="s">
        <v>92</v>
      </c>
      <c r="AH20" s="13">
        <v>1</v>
      </c>
      <c r="AJ20" s="16">
        <f>IF(AK20="◯",3,"")</f>
        <v>3</v>
      </c>
      <c r="AK20" s="15" t="s">
        <v>91</v>
      </c>
      <c r="AO20" s="14">
        <f t="shared" si="30"/>
        <v>3</v>
      </c>
      <c r="AP20" s="12">
        <f t="shared" si="31"/>
        <v>1</v>
      </c>
      <c r="AQ20" s="11">
        <f t="shared" si="13"/>
      </c>
      <c r="AR20" s="11">
        <f t="shared" si="14"/>
      </c>
      <c r="AS20" s="10">
        <f t="shared" si="32"/>
      </c>
      <c r="AT20" s="10">
        <f t="shared" si="46"/>
      </c>
      <c r="AU20" s="1">
        <f t="shared" si="47"/>
        <v>0</v>
      </c>
      <c r="AV20" s="10">
        <f t="shared" si="33"/>
      </c>
      <c r="AW20" s="10">
        <f t="shared" si="34"/>
      </c>
      <c r="AX20" s="10">
        <f t="shared" si="35"/>
      </c>
      <c r="AZ20" s="1">
        <f t="shared" si="36"/>
      </c>
      <c r="BA20" s="11">
        <f t="shared" si="37"/>
      </c>
      <c r="BB20" s="1">
        <f t="shared" si="48"/>
        <v>0</v>
      </c>
      <c r="BC20" s="1">
        <f t="shared" si="49"/>
        <v>0</v>
      </c>
      <c r="BD20" s="1">
        <f t="shared" si="15"/>
      </c>
      <c r="BE20" s="1">
        <f t="shared" si="16"/>
      </c>
      <c r="BF20" s="1">
        <f t="shared" si="17"/>
      </c>
      <c r="BG20" s="1">
        <f t="shared" si="18"/>
      </c>
      <c r="BH20" s="1">
        <f t="shared" si="19"/>
      </c>
      <c r="BI20" s="1">
        <f t="shared" si="20"/>
      </c>
      <c r="BJ20" s="1">
        <f t="shared" si="21"/>
      </c>
      <c r="BK20" s="1">
        <f t="shared" si="22"/>
      </c>
      <c r="BL20" s="1">
        <f t="shared" si="38"/>
      </c>
      <c r="BM20" s="1">
        <f t="shared" si="50"/>
        <v>0</v>
      </c>
      <c r="BN20" s="1">
        <f t="shared" si="51"/>
        <v>0</v>
      </c>
    </row>
    <row r="21" spans="2:66" ht="11.25" customHeight="1">
      <c r="B21" s="11">
        <f t="shared" si="23"/>
        <v>10</v>
      </c>
      <c r="C21" s="11">
        <f t="shared" si="24"/>
        <v>0</v>
      </c>
      <c r="D21" s="11">
        <f t="shared" si="39"/>
        <v>0</v>
      </c>
      <c r="E21" s="1">
        <f t="shared" si="40"/>
        <v>2</v>
      </c>
      <c r="F21" s="79">
        <f t="shared" si="0"/>
      </c>
      <c r="G21" s="11">
        <f t="shared" si="1"/>
      </c>
      <c r="H21" s="1">
        <f t="shared" si="2"/>
      </c>
      <c r="I21" s="1">
        <f t="shared" si="3"/>
      </c>
      <c r="J21" s="1">
        <f t="shared" si="4"/>
      </c>
      <c r="K21" s="1">
        <f t="shared" si="5"/>
        <v>1</v>
      </c>
      <c r="L21" s="1">
        <f t="shared" si="6"/>
      </c>
      <c r="M21" s="1">
        <f t="shared" si="7"/>
        <v>3</v>
      </c>
      <c r="N21" s="1">
        <f t="shared" si="8"/>
        <v>1</v>
      </c>
      <c r="O21" s="1">
        <f t="shared" si="41"/>
        <v>2</v>
      </c>
      <c r="P21" s="1">
        <f t="shared" si="42"/>
        <v>0</v>
      </c>
      <c r="Q21" s="1">
        <f t="shared" si="25"/>
        <v>0</v>
      </c>
      <c r="R21" s="1" t="str">
        <f t="shared" si="26"/>
        <v>●</v>
      </c>
      <c r="S21" s="60" t="s">
        <v>55</v>
      </c>
      <c r="T21" s="94">
        <f t="shared" si="27"/>
      </c>
      <c r="U21" s="94">
        <f t="shared" si="28"/>
      </c>
      <c r="V21" s="94">
        <f t="shared" si="9"/>
      </c>
      <c r="W21" s="94">
        <f t="shared" si="43"/>
        <v>2</v>
      </c>
      <c r="X21" s="10">
        <f t="shared" si="44"/>
      </c>
      <c r="Y21" s="10">
        <f t="shared" si="10"/>
      </c>
      <c r="Z21" s="10">
        <f t="shared" si="11"/>
      </c>
      <c r="AA21" s="1">
        <f t="shared" si="12"/>
        <v>1</v>
      </c>
      <c r="AB21" s="12">
        <f t="shared" si="45"/>
        <v>0</v>
      </c>
      <c r="AC21" s="12">
        <f t="shared" si="29"/>
        <v>6</v>
      </c>
      <c r="AG21" s="15" t="s">
        <v>87</v>
      </c>
      <c r="AH21" s="13">
        <v>1</v>
      </c>
      <c r="AJ21" s="16">
        <f>IF(AK21="◯",3,"")</f>
        <v>3</v>
      </c>
      <c r="AK21" s="15" t="s">
        <v>88</v>
      </c>
      <c r="AO21" s="14">
        <f t="shared" si="30"/>
        <v>4</v>
      </c>
      <c r="AP21" s="12">
        <f t="shared" si="31"/>
        <v>2</v>
      </c>
      <c r="AQ21" s="11">
        <f t="shared" si="13"/>
      </c>
      <c r="AR21" s="11">
        <f t="shared" si="14"/>
      </c>
      <c r="AS21" s="10">
        <f t="shared" si="32"/>
      </c>
      <c r="AT21" s="10">
        <f t="shared" si="46"/>
      </c>
      <c r="AU21" s="1">
        <f t="shared" si="47"/>
        <v>0</v>
      </c>
      <c r="AV21" s="10">
        <f t="shared" si="33"/>
      </c>
      <c r="AW21" s="10">
        <f t="shared" si="34"/>
      </c>
      <c r="AX21" s="10">
        <f t="shared" si="35"/>
      </c>
      <c r="AZ21" s="1">
        <f t="shared" si="36"/>
      </c>
      <c r="BA21" s="11">
        <f t="shared" si="37"/>
      </c>
      <c r="BB21" s="1">
        <f t="shared" si="48"/>
        <v>0</v>
      </c>
      <c r="BC21" s="1">
        <f t="shared" si="49"/>
        <v>0</v>
      </c>
      <c r="BD21" s="1">
        <f t="shared" si="15"/>
      </c>
      <c r="BE21" s="1">
        <f t="shared" si="16"/>
      </c>
      <c r="BF21" s="1">
        <f t="shared" si="17"/>
      </c>
      <c r="BG21" s="1">
        <f t="shared" si="18"/>
      </c>
      <c r="BH21" s="1">
        <f t="shared" si="19"/>
      </c>
      <c r="BI21" s="1">
        <f t="shared" si="20"/>
      </c>
      <c r="BJ21" s="1">
        <f t="shared" si="21"/>
      </c>
      <c r="BK21" s="1">
        <f t="shared" si="22"/>
      </c>
      <c r="BL21" s="1">
        <f t="shared" si="38"/>
      </c>
      <c r="BM21" s="1">
        <f t="shared" si="50"/>
        <v>0</v>
      </c>
      <c r="BN21" s="1">
        <f t="shared" si="51"/>
        <v>0</v>
      </c>
    </row>
    <row r="22" spans="2:66" ht="11.25" customHeight="1">
      <c r="B22" s="11">
        <f t="shared" si="23"/>
        <v>11</v>
      </c>
      <c r="C22" s="11">
        <f t="shared" si="24"/>
        <v>0</v>
      </c>
      <c r="D22" s="11">
        <f t="shared" si="39"/>
        <v>0</v>
      </c>
      <c r="E22" s="1">
        <f t="shared" si="40"/>
        <v>2</v>
      </c>
      <c r="F22" s="79">
        <f t="shared" si="0"/>
      </c>
      <c r="G22" s="11">
        <f t="shared" si="1"/>
      </c>
      <c r="H22" s="1">
        <f t="shared" si="2"/>
        <v>0</v>
      </c>
      <c r="I22" s="1">
        <f t="shared" si="3"/>
        <v>1</v>
      </c>
      <c r="J22" s="1" t="str">
        <f t="shared" si="4"/>
        <v>△</v>
      </c>
      <c r="K22" s="1">
        <f t="shared" si="5"/>
      </c>
      <c r="L22" s="1">
        <f t="shared" si="6"/>
      </c>
      <c r="M22" s="1">
        <f t="shared" si="7"/>
        <v>0</v>
      </c>
      <c r="N22" s="1">
        <f t="shared" si="8"/>
        <v>1</v>
      </c>
      <c r="O22" s="1">
        <f t="shared" si="41"/>
        <v>2</v>
      </c>
      <c r="P22" s="1">
        <f t="shared" si="42"/>
        <v>0</v>
      </c>
      <c r="Q22" s="1">
        <f t="shared" si="25"/>
        <v>0</v>
      </c>
      <c r="R22" s="1" t="str">
        <f t="shared" si="26"/>
        <v>△</v>
      </c>
      <c r="S22" s="60" t="s">
        <v>55</v>
      </c>
      <c r="T22" s="94">
        <f t="shared" si="27"/>
      </c>
      <c r="U22" s="94">
        <f t="shared" si="28"/>
      </c>
      <c r="V22" s="94">
        <f t="shared" si="9"/>
      </c>
      <c r="W22" s="94">
        <f t="shared" si="43"/>
        <v>2</v>
      </c>
      <c r="X22" s="10">
        <f t="shared" si="44"/>
      </c>
      <c r="Y22" s="10">
        <f t="shared" si="10"/>
      </c>
      <c r="Z22" s="10">
        <f t="shared" si="11"/>
        <v>1</v>
      </c>
      <c r="AA22" s="1">
        <f t="shared" si="12"/>
      </c>
      <c r="AB22" s="12">
        <f t="shared" si="45"/>
        <v>0</v>
      </c>
      <c r="AC22" s="12">
        <f t="shared" si="29"/>
        <v>6</v>
      </c>
      <c r="AG22" s="15" t="s">
        <v>93</v>
      </c>
      <c r="AH22" s="12">
        <v>1</v>
      </c>
      <c r="AI22" s="14" t="s">
        <v>93</v>
      </c>
      <c r="AJ22" s="12">
        <v>0</v>
      </c>
      <c r="AK22" s="15" t="s">
        <v>93</v>
      </c>
      <c r="AO22" s="14">
        <f t="shared" si="30"/>
        <v>4</v>
      </c>
      <c r="AP22" s="12">
        <f t="shared" si="31"/>
        <v>2</v>
      </c>
      <c r="AQ22" s="11">
        <f t="shared" si="13"/>
      </c>
      <c r="AR22" s="11">
        <f t="shared" si="14"/>
        <v>0</v>
      </c>
      <c r="AS22" s="10">
        <f t="shared" si="32"/>
      </c>
      <c r="AT22" s="10">
        <f t="shared" si="46"/>
      </c>
      <c r="AU22" s="1">
        <f t="shared" si="47"/>
        <v>0</v>
      </c>
      <c r="AV22" s="10">
        <f t="shared" si="33"/>
      </c>
      <c r="AW22" s="10">
        <f t="shared" si="34"/>
      </c>
      <c r="AX22" s="10">
        <f t="shared" si="35"/>
      </c>
      <c r="AZ22" s="1">
        <f t="shared" si="36"/>
      </c>
      <c r="BA22" s="11">
        <f t="shared" si="37"/>
      </c>
      <c r="BB22" s="1">
        <f t="shared" si="48"/>
        <v>0</v>
      </c>
      <c r="BC22" s="1">
        <f t="shared" si="49"/>
        <v>0</v>
      </c>
      <c r="BD22" s="1">
        <f t="shared" si="15"/>
      </c>
      <c r="BE22" s="1">
        <f t="shared" si="16"/>
      </c>
      <c r="BF22" s="1">
        <f t="shared" si="17"/>
      </c>
      <c r="BG22" s="1">
        <f t="shared" si="18"/>
      </c>
      <c r="BH22" s="1">
        <f t="shared" si="19"/>
      </c>
      <c r="BI22" s="1">
        <f t="shared" si="20"/>
      </c>
      <c r="BJ22" s="1">
        <f t="shared" si="21"/>
      </c>
      <c r="BK22" s="1">
        <f t="shared" si="22"/>
      </c>
      <c r="BL22" s="1">
        <f t="shared" si="38"/>
      </c>
      <c r="BM22" s="1">
        <f t="shared" si="50"/>
        <v>0</v>
      </c>
      <c r="BN22" s="1">
        <f t="shared" si="51"/>
        <v>0</v>
      </c>
    </row>
    <row r="23" spans="2:66" ht="11.25" customHeight="1">
      <c r="B23" s="11">
        <f t="shared" si="23"/>
        <v>12</v>
      </c>
      <c r="C23" s="11">
        <f t="shared" si="24"/>
        <v>0</v>
      </c>
      <c r="D23" s="11">
        <f t="shared" si="39"/>
        <v>0</v>
      </c>
      <c r="E23" s="1">
        <f t="shared" si="40"/>
        <v>2</v>
      </c>
      <c r="F23" s="79">
        <f t="shared" si="0"/>
      </c>
      <c r="G23" s="11">
        <f t="shared" si="1"/>
      </c>
      <c r="H23" s="1">
        <f t="shared" si="2"/>
      </c>
      <c r="I23" s="1">
        <f t="shared" si="3"/>
      </c>
      <c r="J23" s="1">
        <f t="shared" si="4"/>
      </c>
      <c r="K23" s="1">
        <f t="shared" si="5"/>
      </c>
      <c r="L23" s="1">
        <f t="shared" si="6"/>
      </c>
      <c r="M23" s="1">
        <f t="shared" si="7"/>
      </c>
      <c r="N23" s="1">
        <f t="shared" si="8"/>
      </c>
      <c r="O23" s="1">
        <f t="shared" si="41"/>
        <v>2</v>
      </c>
      <c r="P23" s="1">
        <f t="shared" si="42"/>
        <v>0</v>
      </c>
      <c r="Q23" s="1">
        <f t="shared" si="25"/>
      </c>
      <c r="R23" s="1">
        <f t="shared" si="26"/>
      </c>
      <c r="T23" s="94">
        <f t="shared" si="27"/>
      </c>
      <c r="U23" s="94">
        <f t="shared" si="28"/>
      </c>
      <c r="V23" s="94">
        <f t="shared" si="9"/>
      </c>
      <c r="W23" s="94">
        <f t="shared" si="43"/>
        <v>2</v>
      </c>
      <c r="X23" s="10">
        <f t="shared" si="44"/>
      </c>
      <c r="Y23" s="10">
        <f t="shared" si="10"/>
      </c>
      <c r="Z23" s="10">
        <f t="shared" si="11"/>
      </c>
      <c r="AA23" s="1">
        <f t="shared" si="12"/>
        <v>0</v>
      </c>
      <c r="AB23" s="12">
        <f t="shared" si="45"/>
        <v>0</v>
      </c>
      <c r="AC23" s="12">
        <f t="shared" si="29"/>
        <v>6</v>
      </c>
      <c r="AG23" s="15" t="s">
        <v>68</v>
      </c>
      <c r="AH23" s="13">
        <v>0</v>
      </c>
      <c r="AJ23" s="16">
        <f>IF(AK23="◯",3,"")</f>
        <v>3</v>
      </c>
      <c r="AK23" s="15" t="s">
        <v>67</v>
      </c>
      <c r="AO23" s="14">
        <f t="shared" si="30"/>
        <v>5</v>
      </c>
      <c r="AP23" s="12">
        <f t="shared" si="31"/>
        <v>3</v>
      </c>
      <c r="AQ23" s="11">
        <f t="shared" si="13"/>
      </c>
      <c r="AR23" s="11">
        <f t="shared" si="14"/>
      </c>
      <c r="AS23" s="10" t="str">
        <f t="shared" si="32"/>
        <v>◎</v>
      </c>
      <c r="AT23" s="10">
        <f t="shared" si="46"/>
      </c>
      <c r="AU23" s="1">
        <f t="shared" si="47"/>
        <v>0</v>
      </c>
      <c r="AV23" s="10">
        <f t="shared" si="33"/>
      </c>
      <c r="AW23" s="10">
        <f t="shared" si="34"/>
      </c>
      <c r="AX23" s="10">
        <f t="shared" si="35"/>
      </c>
      <c r="AY23" s="20" t="s">
        <v>55</v>
      </c>
      <c r="AZ23" s="1" t="str">
        <f t="shared" si="36"/>
        <v>◯</v>
      </c>
      <c r="BA23" s="11">
        <f t="shared" si="37"/>
        <v>0</v>
      </c>
      <c r="BB23" s="1">
        <f t="shared" si="48"/>
        <v>1</v>
      </c>
      <c r="BC23" s="1">
        <f t="shared" si="49"/>
        <v>0</v>
      </c>
      <c r="BD23" s="1">
        <f t="shared" si="15"/>
        <v>3</v>
      </c>
      <c r="BE23" s="1">
        <f t="shared" si="16"/>
        <v>0</v>
      </c>
      <c r="BF23" s="1">
        <f t="shared" si="17"/>
        <v>0</v>
      </c>
      <c r="BG23" s="1">
        <f t="shared" si="18"/>
      </c>
      <c r="BH23" s="1">
        <f t="shared" si="19"/>
      </c>
      <c r="BI23" s="1">
        <f t="shared" si="20"/>
      </c>
      <c r="BJ23" s="1">
        <f t="shared" si="21"/>
      </c>
      <c r="BK23" s="1" t="str">
        <f t="shared" si="22"/>
        <v>◎</v>
      </c>
      <c r="BL23" s="1">
        <f t="shared" si="38"/>
      </c>
      <c r="BM23" s="1">
        <f t="shared" si="50"/>
        <v>0</v>
      </c>
      <c r="BN23" s="1">
        <f t="shared" si="51"/>
        <v>0</v>
      </c>
    </row>
    <row r="24" spans="2:66" ht="11.25" customHeight="1">
      <c r="B24" s="11">
        <f t="shared" si="23"/>
        <v>13</v>
      </c>
      <c r="C24" s="11">
        <f t="shared" si="24"/>
        <v>0</v>
      </c>
      <c r="D24" s="11">
        <f t="shared" si="39"/>
        <v>0</v>
      </c>
      <c r="E24" s="1">
        <f t="shared" si="40"/>
        <v>2</v>
      </c>
      <c r="F24" s="79">
        <f t="shared" si="0"/>
      </c>
      <c r="G24" s="11">
        <f t="shared" si="1"/>
      </c>
      <c r="H24" s="1">
        <f t="shared" si="2"/>
      </c>
      <c r="I24" s="1">
        <f t="shared" si="3"/>
      </c>
      <c r="J24" s="1">
        <f t="shared" si="4"/>
      </c>
      <c r="K24" s="1">
        <f t="shared" si="5"/>
      </c>
      <c r="L24" s="1">
        <f t="shared" si="6"/>
      </c>
      <c r="M24" s="1">
        <f t="shared" si="7"/>
      </c>
      <c r="N24" s="1">
        <f t="shared" si="8"/>
      </c>
      <c r="O24" s="1">
        <f t="shared" si="41"/>
        <v>2</v>
      </c>
      <c r="P24" s="1">
        <f t="shared" si="42"/>
        <v>0</v>
      </c>
      <c r="Q24" s="1">
        <f t="shared" si="25"/>
      </c>
      <c r="R24" s="1">
        <f t="shared" si="26"/>
      </c>
      <c r="T24" s="94">
        <f t="shared" si="27"/>
      </c>
      <c r="U24" s="94">
        <f t="shared" si="28"/>
      </c>
      <c r="V24" s="94">
        <f t="shared" si="9"/>
      </c>
      <c r="W24" s="94">
        <f t="shared" si="43"/>
        <v>2</v>
      </c>
      <c r="X24" s="10">
        <f t="shared" si="44"/>
      </c>
      <c r="Y24" s="10" t="str">
        <f t="shared" si="10"/>
        <v>◎</v>
      </c>
      <c r="Z24" s="10">
        <f t="shared" si="11"/>
      </c>
      <c r="AA24" s="1">
        <f t="shared" si="12"/>
      </c>
      <c r="AB24" s="12">
        <f t="shared" si="45"/>
        <v>1</v>
      </c>
      <c r="AC24" s="12">
        <f t="shared" si="29"/>
        <v>7</v>
      </c>
      <c r="AG24" s="15" t="s">
        <v>67</v>
      </c>
      <c r="AH24" s="16">
        <f>IF(AG24="◯",3,"")</f>
        <v>3</v>
      </c>
      <c r="AJ24" s="13">
        <v>0</v>
      </c>
      <c r="AK24" s="15" t="s">
        <v>68</v>
      </c>
      <c r="AO24" s="14">
        <f t="shared" si="30"/>
        <v>5</v>
      </c>
      <c r="AP24" s="12">
        <f t="shared" si="31"/>
        <v>0</v>
      </c>
      <c r="AQ24" s="11">
        <f t="shared" si="13"/>
        <v>0</v>
      </c>
      <c r="AR24" s="11">
        <f t="shared" si="14"/>
      </c>
      <c r="AS24" s="10">
        <f t="shared" si="32"/>
      </c>
      <c r="AT24" s="10">
        <f t="shared" si="46"/>
      </c>
      <c r="AU24" s="1">
        <f t="shared" si="47"/>
        <v>0</v>
      </c>
      <c r="AV24" s="10">
        <f t="shared" si="33"/>
      </c>
      <c r="AW24" s="10">
        <f t="shared" si="34"/>
      </c>
      <c r="AX24" s="10">
        <f t="shared" si="35"/>
      </c>
      <c r="AY24" s="20" t="s">
        <v>55</v>
      </c>
      <c r="AZ24" s="1" t="str">
        <f t="shared" si="36"/>
        <v>●</v>
      </c>
      <c r="BA24" s="11">
        <f t="shared" si="37"/>
        <v>0</v>
      </c>
      <c r="BB24" s="1">
        <f t="shared" si="48"/>
        <v>0</v>
      </c>
      <c r="BC24" s="1">
        <f t="shared" si="49"/>
        <v>1</v>
      </c>
      <c r="BD24" s="1">
        <f t="shared" si="15"/>
        <v>0</v>
      </c>
      <c r="BE24" s="1">
        <f t="shared" si="16"/>
        <v>3</v>
      </c>
      <c r="BF24" s="1">
        <f t="shared" si="17"/>
      </c>
      <c r="BG24" s="1">
        <f t="shared" si="18"/>
        <v>0</v>
      </c>
      <c r="BH24" s="1">
        <f t="shared" si="19"/>
      </c>
      <c r="BI24" s="1">
        <f t="shared" si="20"/>
      </c>
      <c r="BJ24" s="1">
        <f t="shared" si="21"/>
      </c>
      <c r="BK24" s="1">
        <f t="shared" si="22"/>
      </c>
      <c r="BL24" s="1">
        <f t="shared" si="38"/>
      </c>
      <c r="BM24" s="1">
        <f t="shared" si="50"/>
        <v>0</v>
      </c>
      <c r="BN24" s="1">
        <f t="shared" si="51"/>
        <v>0</v>
      </c>
    </row>
    <row r="25" spans="2:66" ht="11.25" customHeight="1">
      <c r="B25" s="11">
        <f t="shared" si="23"/>
        <v>14</v>
      </c>
      <c r="C25" s="11">
        <f t="shared" si="24"/>
        <v>0</v>
      </c>
      <c r="D25" s="11">
        <f t="shared" si="39"/>
        <v>0</v>
      </c>
      <c r="E25" s="1">
        <f t="shared" si="40"/>
        <v>2</v>
      </c>
      <c r="F25" s="79">
        <f t="shared" si="0"/>
      </c>
      <c r="G25" s="11">
        <f t="shared" si="1"/>
      </c>
      <c r="H25" s="1">
        <f t="shared" si="2"/>
      </c>
      <c r="I25" s="1">
        <f t="shared" si="3"/>
      </c>
      <c r="J25" s="1">
        <f t="shared" si="4"/>
      </c>
      <c r="K25" s="1">
        <f t="shared" si="5"/>
      </c>
      <c r="L25" s="1">
        <f t="shared" si="6"/>
      </c>
      <c r="M25" s="1">
        <f t="shared" si="7"/>
      </c>
      <c r="N25" s="1">
        <f t="shared" si="8"/>
      </c>
      <c r="O25" s="1">
        <f t="shared" si="41"/>
        <v>2</v>
      </c>
      <c r="P25" s="1">
        <f t="shared" si="42"/>
        <v>0</v>
      </c>
      <c r="Q25" s="1">
        <f t="shared" si="25"/>
      </c>
      <c r="R25" s="1">
        <f t="shared" si="26"/>
      </c>
      <c r="T25" s="94">
        <f t="shared" si="27"/>
      </c>
      <c r="U25" s="94">
        <f t="shared" si="28"/>
      </c>
      <c r="V25" s="94">
        <f t="shared" si="9"/>
      </c>
      <c r="W25" s="94">
        <f t="shared" si="43"/>
        <v>2</v>
      </c>
      <c r="X25" s="10">
        <f t="shared" si="44"/>
      </c>
      <c r="Y25" s="10">
        <f t="shared" si="10"/>
      </c>
      <c r="Z25" s="10">
        <f t="shared" si="11"/>
      </c>
      <c r="AA25" s="1">
        <f t="shared" si="12"/>
      </c>
      <c r="AB25" s="12">
        <f t="shared" si="45"/>
        <v>2</v>
      </c>
      <c r="AC25" s="12">
        <f t="shared" si="29"/>
        <v>8</v>
      </c>
      <c r="AG25" s="15" t="s">
        <v>67</v>
      </c>
      <c r="AH25" s="16">
        <f>IF(AG25="◯",3,"")</f>
        <v>3</v>
      </c>
      <c r="AJ25" s="13">
        <v>1</v>
      </c>
      <c r="AK25" s="15" t="s">
        <v>68</v>
      </c>
      <c r="AO25" s="14">
        <f t="shared" si="30"/>
        <v>5</v>
      </c>
      <c r="AP25" s="12">
        <f t="shared" si="31"/>
        <v>0</v>
      </c>
      <c r="AQ25" s="11">
        <f t="shared" si="13"/>
        <v>1</v>
      </c>
      <c r="AR25" s="11">
        <f t="shared" si="14"/>
      </c>
      <c r="AS25" s="10">
        <f t="shared" si="32"/>
      </c>
      <c r="AT25" s="10">
        <f t="shared" si="46"/>
      </c>
      <c r="AU25" s="1">
        <f t="shared" si="47"/>
        <v>0</v>
      </c>
      <c r="AV25" s="10">
        <f t="shared" si="33"/>
      </c>
      <c r="AW25" s="10">
        <f t="shared" si="34"/>
      </c>
      <c r="AX25" s="10">
        <f t="shared" si="35"/>
      </c>
      <c r="AY25" s="20" t="s">
        <v>55</v>
      </c>
      <c r="AZ25" s="1" t="str">
        <f t="shared" si="36"/>
        <v>●</v>
      </c>
      <c r="BA25" s="11">
        <f t="shared" si="37"/>
        <v>0</v>
      </c>
      <c r="BB25" s="1">
        <f t="shared" si="48"/>
        <v>0</v>
      </c>
      <c r="BC25" s="1">
        <f t="shared" si="49"/>
        <v>2</v>
      </c>
      <c r="BD25" s="1">
        <f t="shared" si="15"/>
        <v>1</v>
      </c>
      <c r="BE25" s="1">
        <f t="shared" si="16"/>
        <v>3</v>
      </c>
      <c r="BF25" s="1">
        <f t="shared" si="17"/>
      </c>
      <c r="BG25" s="1">
        <f t="shared" si="18"/>
        <v>1</v>
      </c>
      <c r="BH25" s="1">
        <f t="shared" si="19"/>
      </c>
      <c r="BI25" s="1">
        <f t="shared" si="20"/>
      </c>
      <c r="BJ25" s="1">
        <f t="shared" si="21"/>
      </c>
      <c r="BK25" s="1">
        <f t="shared" si="22"/>
      </c>
      <c r="BL25" s="1">
        <f t="shared" si="38"/>
      </c>
      <c r="BM25" s="1">
        <f t="shared" si="50"/>
        <v>0</v>
      </c>
      <c r="BN25" s="1">
        <f t="shared" si="51"/>
        <v>0</v>
      </c>
    </row>
    <row r="26" spans="2:66" ht="11.25" customHeight="1">
      <c r="B26" s="11">
        <f t="shared" si="23"/>
        <v>15</v>
      </c>
      <c r="C26" s="11">
        <f t="shared" si="24"/>
        <v>0</v>
      </c>
      <c r="D26" s="11">
        <f t="shared" si="39"/>
        <v>0</v>
      </c>
      <c r="E26" s="1">
        <f t="shared" si="40"/>
        <v>2</v>
      </c>
      <c r="F26" s="79">
        <f t="shared" si="0"/>
      </c>
      <c r="G26" s="11">
        <f t="shared" si="1"/>
      </c>
      <c r="H26" s="1">
        <f t="shared" si="2"/>
      </c>
      <c r="I26" s="1">
        <f t="shared" si="3"/>
      </c>
      <c r="J26" s="1">
        <f t="shared" si="4"/>
      </c>
      <c r="K26" s="1">
        <f t="shared" si="5"/>
      </c>
      <c r="L26" s="1">
        <f t="shared" si="6"/>
      </c>
      <c r="M26" s="1">
        <f t="shared" si="7"/>
      </c>
      <c r="N26" s="1">
        <f t="shared" si="8"/>
      </c>
      <c r="O26" s="1">
        <f t="shared" si="41"/>
        <v>2</v>
      </c>
      <c r="P26" s="1">
        <f t="shared" si="42"/>
        <v>0</v>
      </c>
      <c r="Q26" s="1">
        <f t="shared" si="25"/>
      </c>
      <c r="R26" s="1">
        <f t="shared" si="26"/>
      </c>
      <c r="T26" s="94">
        <f t="shared" si="27"/>
      </c>
      <c r="U26" s="94">
        <f t="shared" si="28"/>
      </c>
      <c r="V26" s="94">
        <f t="shared" si="9"/>
      </c>
      <c r="W26" s="94">
        <f t="shared" si="43"/>
        <v>0</v>
      </c>
      <c r="X26" s="10" t="str">
        <f t="shared" si="44"/>
        <v>●</v>
      </c>
      <c r="Y26" s="10">
        <f t="shared" si="10"/>
      </c>
      <c r="Z26" s="10">
        <f t="shared" si="11"/>
      </c>
      <c r="AA26" s="1">
        <f t="shared" si="12"/>
        <v>2</v>
      </c>
      <c r="AB26" s="12">
        <f t="shared" si="45"/>
        <v>0</v>
      </c>
      <c r="AC26" s="12">
        <f t="shared" si="29"/>
        <v>8</v>
      </c>
      <c r="AG26" s="15" t="s">
        <v>68</v>
      </c>
      <c r="AH26" s="13">
        <v>2</v>
      </c>
      <c r="AJ26" s="16">
        <f>IF(AK26="◯",3,"")</f>
        <v>3</v>
      </c>
      <c r="AK26" s="15" t="s">
        <v>67</v>
      </c>
      <c r="AO26" s="14">
        <f t="shared" si="30"/>
        <v>6</v>
      </c>
      <c r="AP26" s="12">
        <f t="shared" si="31"/>
        <v>1</v>
      </c>
      <c r="AQ26" s="11">
        <f t="shared" si="13"/>
      </c>
      <c r="AR26" s="11">
        <f t="shared" si="14"/>
      </c>
      <c r="AS26" s="10">
        <f t="shared" si="32"/>
      </c>
      <c r="AT26" s="10" t="str">
        <f t="shared" si="46"/>
        <v>◯</v>
      </c>
      <c r="AU26" s="1">
        <f t="shared" si="47"/>
        <v>1</v>
      </c>
      <c r="AV26" s="10">
        <f t="shared" si="33"/>
      </c>
      <c r="AW26" s="10">
        <f t="shared" si="34"/>
      </c>
      <c r="AX26" s="10">
        <f t="shared" si="35"/>
      </c>
      <c r="AY26" s="20" t="s">
        <v>55</v>
      </c>
      <c r="AZ26" s="1" t="str">
        <f t="shared" si="36"/>
        <v>◯</v>
      </c>
      <c r="BA26" s="11">
        <f t="shared" si="37"/>
        <v>0</v>
      </c>
      <c r="BB26" s="1">
        <f t="shared" si="48"/>
        <v>1</v>
      </c>
      <c r="BC26" s="1">
        <f t="shared" si="49"/>
        <v>0</v>
      </c>
      <c r="BD26" s="1">
        <f t="shared" si="15"/>
        <v>3</v>
      </c>
      <c r="BE26" s="1">
        <f t="shared" si="16"/>
        <v>2</v>
      </c>
      <c r="BF26" s="1">
        <f t="shared" si="17"/>
        <v>2</v>
      </c>
      <c r="BG26" s="1">
        <f t="shared" si="18"/>
      </c>
      <c r="BH26" s="1">
        <f t="shared" si="19"/>
      </c>
      <c r="BI26" s="1">
        <f t="shared" si="20"/>
      </c>
      <c r="BJ26" s="1">
        <f t="shared" si="21"/>
      </c>
      <c r="BK26" s="1">
        <f t="shared" si="22"/>
      </c>
      <c r="BL26" s="1" t="str">
        <f t="shared" si="38"/>
        <v>◯</v>
      </c>
      <c r="BM26" s="1">
        <f t="shared" si="50"/>
        <v>1</v>
      </c>
      <c r="BN26" s="1">
        <f t="shared" si="51"/>
        <v>0</v>
      </c>
    </row>
    <row r="27" spans="2:66" ht="11.25" customHeight="1">
      <c r="B27" s="11">
        <f t="shared" si="23"/>
        <v>16</v>
      </c>
      <c r="C27" s="11">
        <f t="shared" si="24"/>
        <v>0</v>
      </c>
      <c r="D27" s="11">
        <f t="shared" si="39"/>
        <v>0</v>
      </c>
      <c r="E27" s="1">
        <f t="shared" si="40"/>
        <v>2</v>
      </c>
      <c r="F27" s="79">
        <f t="shared" si="0"/>
      </c>
      <c r="G27" s="11">
        <f t="shared" si="1"/>
      </c>
      <c r="H27" s="1">
        <f t="shared" si="2"/>
      </c>
      <c r="I27" s="1">
        <f t="shared" si="3"/>
      </c>
      <c r="J27" s="1">
        <f t="shared" si="4"/>
      </c>
      <c r="K27" s="1">
        <f t="shared" si="5"/>
      </c>
      <c r="L27" s="1">
        <f t="shared" si="6"/>
      </c>
      <c r="M27" s="1">
        <f t="shared" si="7"/>
      </c>
      <c r="N27" s="1">
        <f t="shared" si="8"/>
      </c>
      <c r="O27" s="1">
        <f t="shared" si="41"/>
        <v>2</v>
      </c>
      <c r="P27" s="1">
        <f t="shared" si="42"/>
        <v>0</v>
      </c>
      <c r="Q27" s="1">
        <f t="shared" si="25"/>
      </c>
      <c r="R27" s="1">
        <f t="shared" si="26"/>
      </c>
      <c r="T27" s="94">
        <f t="shared" si="27"/>
      </c>
      <c r="U27" s="94">
        <f t="shared" si="28"/>
      </c>
      <c r="V27" s="94">
        <f t="shared" si="9"/>
      </c>
      <c r="W27" s="94">
        <f t="shared" si="43"/>
        <v>1</v>
      </c>
      <c r="X27" s="10" t="str">
        <f t="shared" si="44"/>
        <v>◯</v>
      </c>
      <c r="Y27" s="10">
        <f t="shared" si="10"/>
      </c>
      <c r="Z27" s="10">
        <f t="shared" si="11"/>
      </c>
      <c r="AA27" s="1">
        <f t="shared" si="12"/>
      </c>
      <c r="AB27" s="12">
        <f t="shared" si="45"/>
        <v>1</v>
      </c>
      <c r="AC27" s="12">
        <f t="shared" si="29"/>
        <v>9</v>
      </c>
      <c r="AG27" s="15" t="s">
        <v>67</v>
      </c>
      <c r="AH27" s="16">
        <f aca="true" t="shared" si="52" ref="AH27:AH33">IF(AG27="◯",3,"")</f>
        <v>3</v>
      </c>
      <c r="AJ27" s="13">
        <v>2</v>
      </c>
      <c r="AK27" s="15" t="s">
        <v>68</v>
      </c>
      <c r="AO27" s="14">
        <f t="shared" si="30"/>
        <v>6</v>
      </c>
      <c r="AP27" s="12">
        <f t="shared" si="31"/>
        <v>0</v>
      </c>
      <c r="AQ27" s="11">
        <f t="shared" si="13"/>
        <v>2</v>
      </c>
      <c r="AR27" s="11">
        <f t="shared" si="14"/>
      </c>
      <c r="AS27" s="10">
        <f t="shared" si="32"/>
      </c>
      <c r="AT27" s="10" t="str">
        <f t="shared" si="46"/>
        <v>●</v>
      </c>
      <c r="AU27" s="1">
        <f t="shared" si="47"/>
        <v>0</v>
      </c>
      <c r="AV27" s="10">
        <f t="shared" si="33"/>
      </c>
      <c r="AW27" s="10">
        <f t="shared" si="34"/>
      </c>
      <c r="AX27" s="10">
        <f t="shared" si="35"/>
      </c>
      <c r="AY27" s="20" t="s">
        <v>55</v>
      </c>
      <c r="AZ27" s="1" t="str">
        <f t="shared" si="36"/>
        <v>●</v>
      </c>
      <c r="BA27" s="11">
        <f t="shared" si="37"/>
        <v>0</v>
      </c>
      <c r="BB27" s="1">
        <f t="shared" si="48"/>
        <v>0</v>
      </c>
      <c r="BC27" s="1">
        <f t="shared" si="49"/>
        <v>1</v>
      </c>
      <c r="BD27" s="1">
        <f t="shared" si="15"/>
        <v>2</v>
      </c>
      <c r="BE27" s="1">
        <f t="shared" si="16"/>
        <v>3</v>
      </c>
      <c r="BF27" s="1">
        <f t="shared" si="17"/>
      </c>
      <c r="BG27" s="1">
        <f t="shared" si="18"/>
        <v>2</v>
      </c>
      <c r="BH27" s="1">
        <f t="shared" si="19"/>
      </c>
      <c r="BI27" s="1">
        <f t="shared" si="20"/>
      </c>
      <c r="BJ27" s="1">
        <f t="shared" si="21"/>
      </c>
      <c r="BK27" s="1">
        <f t="shared" si="22"/>
      </c>
      <c r="BL27" s="1" t="str">
        <f t="shared" si="38"/>
        <v>●</v>
      </c>
      <c r="BM27" s="1">
        <f t="shared" si="50"/>
        <v>0</v>
      </c>
      <c r="BN27" s="1">
        <f t="shared" si="51"/>
        <v>1</v>
      </c>
    </row>
    <row r="28" spans="2:66" ht="11.25" customHeight="1">
      <c r="B28" s="11">
        <f t="shared" si="23"/>
        <v>17</v>
      </c>
      <c r="C28" s="11">
        <f t="shared" si="24"/>
        <v>0</v>
      </c>
      <c r="D28" s="11">
        <f t="shared" si="39"/>
        <v>0</v>
      </c>
      <c r="E28" s="1">
        <f t="shared" si="40"/>
        <v>2</v>
      </c>
      <c r="F28" s="79">
        <f t="shared" si="0"/>
      </c>
      <c r="G28" s="11">
        <f t="shared" si="1"/>
      </c>
      <c r="H28" s="1">
        <f t="shared" si="2"/>
      </c>
      <c r="I28" s="1">
        <f t="shared" si="3"/>
      </c>
      <c r="J28" s="1">
        <f t="shared" si="4"/>
      </c>
      <c r="K28" s="1">
        <f t="shared" si="5"/>
      </c>
      <c r="L28" s="1">
        <f t="shared" si="6"/>
      </c>
      <c r="M28" s="1">
        <f t="shared" si="7"/>
      </c>
      <c r="N28" s="1">
        <f t="shared" si="8"/>
      </c>
      <c r="O28" s="1">
        <f t="shared" si="41"/>
        <v>2</v>
      </c>
      <c r="P28" s="1">
        <f t="shared" si="42"/>
        <v>0</v>
      </c>
      <c r="Q28" s="1">
        <f t="shared" si="25"/>
      </c>
      <c r="R28" s="1">
        <f t="shared" si="26"/>
      </c>
      <c r="T28" s="94">
        <f t="shared" si="27"/>
      </c>
      <c r="U28" s="94">
        <f t="shared" si="28"/>
      </c>
      <c r="V28" s="94">
        <f t="shared" si="9"/>
      </c>
      <c r="W28" s="94">
        <f t="shared" si="43"/>
        <v>2</v>
      </c>
      <c r="X28" s="10" t="str">
        <f t="shared" si="44"/>
        <v>◯</v>
      </c>
      <c r="Y28" s="10">
        <f t="shared" si="10"/>
      </c>
      <c r="Z28" s="10">
        <f t="shared" si="11"/>
      </c>
      <c r="AA28" s="1">
        <f t="shared" si="12"/>
      </c>
      <c r="AB28" s="12">
        <f t="shared" si="45"/>
        <v>2</v>
      </c>
      <c r="AC28" s="12">
        <f t="shared" si="29"/>
        <v>10</v>
      </c>
      <c r="AG28" s="15" t="s">
        <v>67</v>
      </c>
      <c r="AH28" s="16">
        <f t="shared" si="52"/>
        <v>3</v>
      </c>
      <c r="AJ28" s="13">
        <v>2</v>
      </c>
      <c r="AK28" s="15" t="s">
        <v>68</v>
      </c>
      <c r="AO28" s="14">
        <f t="shared" si="30"/>
        <v>6</v>
      </c>
      <c r="AP28" s="12">
        <f t="shared" si="31"/>
        <v>0</v>
      </c>
      <c r="AQ28" s="11">
        <f t="shared" si="13"/>
        <v>2</v>
      </c>
      <c r="AR28" s="11">
        <f t="shared" si="14"/>
      </c>
      <c r="AS28" s="10">
        <f t="shared" si="32"/>
      </c>
      <c r="AT28" s="10" t="str">
        <f t="shared" si="46"/>
        <v>●</v>
      </c>
      <c r="AU28" s="1">
        <f t="shared" si="47"/>
        <v>0</v>
      </c>
      <c r="AV28" s="10">
        <f t="shared" si="33"/>
      </c>
      <c r="AW28" s="10">
        <f t="shared" si="34"/>
      </c>
      <c r="AX28" s="10">
        <f t="shared" si="35"/>
      </c>
      <c r="AY28" s="20" t="s">
        <v>55</v>
      </c>
      <c r="AZ28" s="1" t="str">
        <f t="shared" si="36"/>
        <v>●</v>
      </c>
      <c r="BA28" s="11">
        <f t="shared" si="37"/>
        <v>0</v>
      </c>
      <c r="BB28" s="1">
        <f t="shared" si="48"/>
        <v>0</v>
      </c>
      <c r="BC28" s="1">
        <f t="shared" si="49"/>
        <v>2</v>
      </c>
      <c r="BD28" s="1">
        <f t="shared" si="15"/>
        <v>2</v>
      </c>
      <c r="BE28" s="1">
        <f t="shared" si="16"/>
        <v>3</v>
      </c>
      <c r="BF28" s="1">
        <f t="shared" si="17"/>
      </c>
      <c r="BG28" s="1">
        <f t="shared" si="18"/>
        <v>2</v>
      </c>
      <c r="BH28" s="1">
        <f t="shared" si="19"/>
      </c>
      <c r="BI28" s="1">
        <f t="shared" si="20"/>
      </c>
      <c r="BJ28" s="1">
        <f t="shared" si="21"/>
      </c>
      <c r="BK28" s="1">
        <f t="shared" si="22"/>
      </c>
      <c r="BL28" s="1" t="str">
        <f t="shared" si="38"/>
        <v>●</v>
      </c>
      <c r="BM28" s="1">
        <f t="shared" si="50"/>
        <v>0</v>
      </c>
      <c r="BN28" s="1">
        <f t="shared" si="51"/>
        <v>2</v>
      </c>
    </row>
    <row r="29" spans="2:66" ht="11.25" customHeight="1">
      <c r="B29" s="11">
        <f t="shared" si="23"/>
        <v>18</v>
      </c>
      <c r="C29" s="11">
        <f t="shared" si="24"/>
        <v>0</v>
      </c>
      <c r="D29" s="11">
        <f t="shared" si="39"/>
        <v>0</v>
      </c>
      <c r="E29" s="1">
        <f t="shared" si="40"/>
        <v>2</v>
      </c>
      <c r="F29" s="79">
        <f t="shared" si="0"/>
      </c>
      <c r="G29" s="11" t="str">
        <f t="shared" si="1"/>
        <v>◎</v>
      </c>
      <c r="H29" s="1">
        <f t="shared" si="2"/>
      </c>
      <c r="I29" s="1">
        <f t="shared" si="3"/>
      </c>
      <c r="J29" s="1">
        <f t="shared" si="4"/>
      </c>
      <c r="K29" s="1">
        <f t="shared" si="5"/>
      </c>
      <c r="L29" s="1">
        <f t="shared" si="6"/>
        <v>0</v>
      </c>
      <c r="M29" s="1">
        <f t="shared" si="7"/>
        <v>0</v>
      </c>
      <c r="N29" s="1">
        <f t="shared" si="8"/>
        <v>3</v>
      </c>
      <c r="O29" s="1">
        <f t="shared" si="41"/>
        <v>0</v>
      </c>
      <c r="P29" s="1">
        <f t="shared" si="42"/>
        <v>1</v>
      </c>
      <c r="Q29" s="1">
        <f t="shared" si="25"/>
        <v>0</v>
      </c>
      <c r="R29" s="1" t="str">
        <f t="shared" si="26"/>
        <v>◯</v>
      </c>
      <c r="S29" s="60" t="s">
        <v>55</v>
      </c>
      <c r="T29" s="94">
        <f t="shared" si="27"/>
      </c>
      <c r="U29" s="94">
        <f t="shared" si="28"/>
      </c>
      <c r="V29" s="94">
        <f t="shared" si="9"/>
      </c>
      <c r="W29" s="94">
        <f t="shared" si="43"/>
        <v>2</v>
      </c>
      <c r="X29" s="10">
        <f t="shared" si="44"/>
      </c>
      <c r="Y29" s="10" t="str">
        <f t="shared" si="10"/>
        <v>◎</v>
      </c>
      <c r="Z29" s="10">
        <f t="shared" si="11"/>
      </c>
      <c r="AA29" s="1">
        <f t="shared" si="12"/>
      </c>
      <c r="AB29" s="12">
        <f t="shared" si="45"/>
        <v>3</v>
      </c>
      <c r="AC29" s="12">
        <f t="shared" si="29"/>
        <v>11</v>
      </c>
      <c r="AG29" s="15" t="s">
        <v>67</v>
      </c>
      <c r="AH29" s="16">
        <f t="shared" si="52"/>
        <v>3</v>
      </c>
      <c r="AJ29" s="13">
        <v>0</v>
      </c>
      <c r="AK29" s="15" t="s">
        <v>68</v>
      </c>
      <c r="AO29" s="14">
        <f t="shared" si="30"/>
        <v>6</v>
      </c>
      <c r="AP29" s="12">
        <f t="shared" si="31"/>
        <v>0</v>
      </c>
      <c r="AQ29" s="11">
        <f t="shared" si="13"/>
        <v>0</v>
      </c>
      <c r="AR29" s="11">
        <f t="shared" si="14"/>
      </c>
      <c r="AS29" s="10">
        <f t="shared" si="32"/>
      </c>
      <c r="AT29" s="10">
        <f t="shared" si="46"/>
      </c>
      <c r="AU29" s="1">
        <f t="shared" si="47"/>
        <v>0</v>
      </c>
      <c r="AV29" s="10">
        <f t="shared" si="33"/>
      </c>
      <c r="AW29" s="10">
        <f t="shared" si="34"/>
      </c>
      <c r="AX29" s="10">
        <f t="shared" si="35"/>
      </c>
      <c r="AZ29" s="1">
        <f t="shared" si="36"/>
      </c>
      <c r="BA29" s="11">
        <f t="shared" si="37"/>
      </c>
      <c r="BB29" s="1">
        <f t="shared" si="48"/>
        <v>0</v>
      </c>
      <c r="BC29" s="1">
        <f t="shared" si="49"/>
        <v>2</v>
      </c>
      <c r="BD29" s="1">
        <f t="shared" si="15"/>
      </c>
      <c r="BE29" s="1">
        <f t="shared" si="16"/>
      </c>
      <c r="BF29" s="1">
        <f t="shared" si="17"/>
      </c>
      <c r="BG29" s="1">
        <f t="shared" si="18"/>
      </c>
      <c r="BH29" s="1">
        <f t="shared" si="19"/>
      </c>
      <c r="BI29" s="1">
        <f t="shared" si="20"/>
      </c>
      <c r="BJ29" s="1">
        <f t="shared" si="21"/>
      </c>
      <c r="BK29" s="1">
        <f t="shared" si="22"/>
      </c>
      <c r="BL29" s="1">
        <f t="shared" si="38"/>
      </c>
      <c r="BM29" s="1">
        <f t="shared" si="50"/>
        <v>0</v>
      </c>
      <c r="BN29" s="1">
        <f t="shared" si="51"/>
        <v>2</v>
      </c>
    </row>
    <row r="30" spans="2:66" ht="11.25" customHeight="1">
      <c r="B30" s="11">
        <f t="shared" si="23"/>
        <v>19</v>
      </c>
      <c r="C30" s="11">
        <f t="shared" si="24"/>
        <v>0</v>
      </c>
      <c r="D30" s="11">
        <f t="shared" si="39"/>
        <v>0</v>
      </c>
      <c r="E30" s="1">
        <f t="shared" si="40"/>
        <v>2</v>
      </c>
      <c r="F30" s="79">
        <f t="shared" si="0"/>
      </c>
      <c r="G30" s="11">
        <f t="shared" si="1"/>
      </c>
      <c r="H30" s="1">
        <f t="shared" si="2"/>
      </c>
      <c r="I30" s="1">
        <f t="shared" si="3"/>
      </c>
      <c r="J30" s="1">
        <f t="shared" si="4"/>
      </c>
      <c r="K30" s="1">
        <f t="shared" si="5"/>
      </c>
      <c r="L30" s="1">
        <f t="shared" si="6"/>
        <v>1</v>
      </c>
      <c r="M30" s="1">
        <f t="shared" si="7"/>
        <v>1</v>
      </c>
      <c r="N30" s="1">
        <f t="shared" si="8"/>
        <v>3</v>
      </c>
      <c r="O30" s="1">
        <f t="shared" si="41"/>
        <v>0</v>
      </c>
      <c r="P30" s="1">
        <f t="shared" si="42"/>
        <v>2</v>
      </c>
      <c r="Q30" s="1">
        <f t="shared" si="25"/>
        <v>0</v>
      </c>
      <c r="R30" s="1" t="str">
        <f t="shared" si="26"/>
        <v>◯</v>
      </c>
      <c r="S30" s="60" t="s">
        <v>55</v>
      </c>
      <c r="T30" s="94">
        <f t="shared" si="27"/>
      </c>
      <c r="U30" s="94">
        <f t="shared" si="28"/>
      </c>
      <c r="V30" s="94">
        <f t="shared" si="9"/>
      </c>
      <c r="W30" s="94">
        <f t="shared" si="43"/>
        <v>2</v>
      </c>
      <c r="X30" s="10">
        <f t="shared" si="44"/>
      </c>
      <c r="Y30" s="10">
        <f t="shared" si="10"/>
      </c>
      <c r="Z30" s="10">
        <f t="shared" si="11"/>
      </c>
      <c r="AA30" s="1">
        <f t="shared" si="12"/>
      </c>
      <c r="AB30" s="12">
        <f t="shared" si="45"/>
        <v>4</v>
      </c>
      <c r="AC30" s="12">
        <f t="shared" si="29"/>
        <v>12</v>
      </c>
      <c r="AG30" s="15" t="s">
        <v>67</v>
      </c>
      <c r="AH30" s="16">
        <f t="shared" si="52"/>
        <v>3</v>
      </c>
      <c r="AJ30" s="13">
        <v>1</v>
      </c>
      <c r="AK30" s="15" t="s">
        <v>68</v>
      </c>
      <c r="AO30" s="14">
        <f t="shared" si="30"/>
        <v>6</v>
      </c>
      <c r="AP30" s="12">
        <f t="shared" si="31"/>
        <v>0</v>
      </c>
      <c r="AQ30" s="11">
        <f t="shared" si="13"/>
        <v>1</v>
      </c>
      <c r="AR30" s="11">
        <f t="shared" si="14"/>
      </c>
      <c r="AS30" s="10">
        <f t="shared" si="32"/>
      </c>
      <c r="AT30" s="10">
        <f t="shared" si="46"/>
      </c>
      <c r="AU30" s="1">
        <f t="shared" si="47"/>
        <v>0</v>
      </c>
      <c r="AV30" s="10">
        <f t="shared" si="33"/>
      </c>
      <c r="AW30" s="10">
        <f t="shared" si="34"/>
      </c>
      <c r="AX30" s="10">
        <f t="shared" si="35"/>
      </c>
      <c r="AZ30" s="1">
        <f t="shared" si="36"/>
      </c>
      <c r="BA30" s="11">
        <f t="shared" si="37"/>
      </c>
      <c r="BB30" s="1">
        <f t="shared" si="48"/>
        <v>0</v>
      </c>
      <c r="BC30" s="1">
        <f t="shared" si="49"/>
        <v>2</v>
      </c>
      <c r="BD30" s="1">
        <f t="shared" si="15"/>
      </c>
      <c r="BE30" s="1">
        <f t="shared" si="16"/>
      </c>
      <c r="BF30" s="1">
        <f t="shared" si="17"/>
      </c>
      <c r="BG30" s="1">
        <f t="shared" si="18"/>
      </c>
      <c r="BH30" s="1">
        <f t="shared" si="19"/>
      </c>
      <c r="BI30" s="1">
        <f t="shared" si="20"/>
      </c>
      <c r="BJ30" s="1">
        <f t="shared" si="21"/>
      </c>
      <c r="BK30" s="1">
        <f t="shared" si="22"/>
      </c>
      <c r="BL30" s="1">
        <f t="shared" si="38"/>
      </c>
      <c r="BM30" s="1">
        <f t="shared" si="50"/>
        <v>0</v>
      </c>
      <c r="BN30" s="1">
        <f t="shared" si="51"/>
        <v>2</v>
      </c>
    </row>
    <row r="31" spans="2:66" ht="11.25" customHeight="1">
      <c r="B31" s="11">
        <f t="shared" si="23"/>
        <v>20</v>
      </c>
      <c r="C31" s="11">
        <f t="shared" si="24"/>
        <v>0</v>
      </c>
      <c r="D31" s="11">
        <f t="shared" si="39"/>
        <v>0</v>
      </c>
      <c r="E31" s="1">
        <f t="shared" si="40"/>
        <v>3</v>
      </c>
      <c r="F31" s="79" t="str">
        <f t="shared" si="0"/>
        <v>◯</v>
      </c>
      <c r="G31" s="11">
        <f t="shared" si="1"/>
      </c>
      <c r="H31" s="1">
        <f t="shared" si="2"/>
      </c>
      <c r="I31" s="1">
        <f t="shared" si="3"/>
      </c>
      <c r="J31" s="1">
        <f t="shared" si="4"/>
      </c>
      <c r="K31" s="1">
        <f t="shared" si="5"/>
      </c>
      <c r="L31" s="1">
        <f t="shared" si="6"/>
        <v>2</v>
      </c>
      <c r="M31" s="1">
        <f t="shared" si="7"/>
        <v>2</v>
      </c>
      <c r="N31" s="1">
        <f t="shared" si="8"/>
        <v>3</v>
      </c>
      <c r="O31" s="1">
        <f t="shared" si="41"/>
        <v>0</v>
      </c>
      <c r="P31" s="1">
        <f t="shared" si="42"/>
        <v>3</v>
      </c>
      <c r="Q31" s="1">
        <f t="shared" si="25"/>
        <v>0</v>
      </c>
      <c r="R31" s="1" t="str">
        <f t="shared" si="26"/>
        <v>◯</v>
      </c>
      <c r="S31" s="60" t="s">
        <v>55</v>
      </c>
      <c r="T31" s="94">
        <f t="shared" si="27"/>
      </c>
      <c r="U31" s="94">
        <f t="shared" si="28"/>
      </c>
      <c r="V31" s="94">
        <f t="shared" si="9"/>
      </c>
      <c r="W31" s="94">
        <f t="shared" si="43"/>
        <v>3</v>
      </c>
      <c r="X31" s="10" t="str">
        <f t="shared" si="44"/>
        <v>◯</v>
      </c>
      <c r="Y31" s="10">
        <f t="shared" si="10"/>
      </c>
      <c r="Z31" s="10">
        <f t="shared" si="11"/>
      </c>
      <c r="AA31" s="1">
        <f t="shared" si="12"/>
      </c>
      <c r="AB31" s="12">
        <f t="shared" si="45"/>
        <v>5</v>
      </c>
      <c r="AC31" s="12">
        <f t="shared" si="29"/>
        <v>13</v>
      </c>
      <c r="AG31" s="15" t="s">
        <v>67</v>
      </c>
      <c r="AH31" s="16">
        <f t="shared" si="52"/>
        <v>3</v>
      </c>
      <c r="AJ31" s="13">
        <v>2</v>
      </c>
      <c r="AK31" s="15" t="s">
        <v>68</v>
      </c>
      <c r="AO31" s="14">
        <f t="shared" si="30"/>
        <v>6</v>
      </c>
      <c r="AP31" s="12">
        <f t="shared" si="31"/>
        <v>0</v>
      </c>
      <c r="AQ31" s="11">
        <f t="shared" si="13"/>
        <v>2</v>
      </c>
      <c r="AR31" s="11">
        <f t="shared" si="14"/>
      </c>
      <c r="AS31" s="10">
        <f t="shared" si="32"/>
      </c>
      <c r="AT31" s="10" t="str">
        <f t="shared" si="46"/>
        <v>●</v>
      </c>
      <c r="AU31" s="1">
        <f t="shared" si="47"/>
        <v>0</v>
      </c>
      <c r="AV31" s="10">
        <f t="shared" si="33"/>
      </c>
      <c r="AW31" s="10">
        <f t="shared" si="34"/>
      </c>
      <c r="AX31" s="10">
        <f t="shared" si="35"/>
      </c>
      <c r="AZ31" s="1">
        <f t="shared" si="36"/>
      </c>
      <c r="BA31" s="11">
        <f t="shared" si="37"/>
      </c>
      <c r="BB31" s="1">
        <f t="shared" si="48"/>
        <v>0</v>
      </c>
      <c r="BC31" s="1">
        <f t="shared" si="49"/>
        <v>2</v>
      </c>
      <c r="BD31" s="1">
        <f t="shared" si="15"/>
      </c>
      <c r="BE31" s="1">
        <f t="shared" si="16"/>
      </c>
      <c r="BF31" s="1">
        <f t="shared" si="17"/>
      </c>
      <c r="BG31" s="1">
        <f t="shared" si="18"/>
      </c>
      <c r="BH31" s="1">
        <f t="shared" si="19"/>
      </c>
      <c r="BI31" s="1">
        <f t="shared" si="20"/>
      </c>
      <c r="BJ31" s="1">
        <f t="shared" si="21"/>
      </c>
      <c r="BK31" s="1">
        <f t="shared" si="22"/>
      </c>
      <c r="BL31" s="1">
        <f t="shared" si="38"/>
      </c>
      <c r="BM31" s="1">
        <f t="shared" si="50"/>
        <v>0</v>
      </c>
      <c r="BN31" s="1">
        <f t="shared" si="51"/>
        <v>2</v>
      </c>
    </row>
    <row r="32" spans="2:66" ht="11.25" customHeight="1">
      <c r="B32" s="11">
        <f t="shared" si="23"/>
        <v>21</v>
      </c>
      <c r="C32" s="11">
        <f t="shared" si="24"/>
        <v>0</v>
      </c>
      <c r="D32" s="11">
        <f t="shared" si="39"/>
        <v>0</v>
      </c>
      <c r="E32" s="1">
        <f t="shared" si="40"/>
        <v>3</v>
      </c>
      <c r="F32" s="79">
        <f t="shared" si="0"/>
      </c>
      <c r="G32" s="11" t="str">
        <f t="shared" si="1"/>
        <v>◎</v>
      </c>
      <c r="H32" s="1">
        <f t="shared" si="2"/>
      </c>
      <c r="I32" s="1">
        <f t="shared" si="3"/>
      </c>
      <c r="J32" s="1">
        <f t="shared" si="4"/>
      </c>
      <c r="K32" s="1">
        <f t="shared" si="5"/>
      </c>
      <c r="L32" s="1">
        <f t="shared" si="6"/>
        <v>0</v>
      </c>
      <c r="M32" s="1">
        <f t="shared" si="7"/>
        <v>0</v>
      </c>
      <c r="N32" s="1">
        <f t="shared" si="8"/>
        <v>3</v>
      </c>
      <c r="O32" s="1">
        <f t="shared" si="41"/>
        <v>0</v>
      </c>
      <c r="P32" s="1">
        <f t="shared" si="42"/>
        <v>4</v>
      </c>
      <c r="Q32" s="1">
        <f t="shared" si="25"/>
        <v>0</v>
      </c>
      <c r="R32" s="1" t="str">
        <f t="shared" si="26"/>
        <v>◯</v>
      </c>
      <c r="S32" s="60" t="s">
        <v>55</v>
      </c>
      <c r="T32" s="94">
        <f t="shared" si="27"/>
      </c>
      <c r="U32" s="94">
        <f t="shared" si="28"/>
      </c>
      <c r="V32" s="94">
        <f t="shared" si="9"/>
      </c>
      <c r="W32" s="94">
        <f t="shared" si="43"/>
        <v>3</v>
      </c>
      <c r="X32" s="10">
        <f t="shared" si="44"/>
      </c>
      <c r="Y32" s="10" t="str">
        <f t="shared" si="10"/>
        <v>◎</v>
      </c>
      <c r="Z32" s="10">
        <f t="shared" si="11"/>
      </c>
      <c r="AA32" s="1">
        <f t="shared" si="12"/>
      </c>
      <c r="AB32" s="12">
        <f t="shared" si="45"/>
        <v>6</v>
      </c>
      <c r="AC32" s="12">
        <f t="shared" si="29"/>
        <v>14</v>
      </c>
      <c r="AG32" s="15" t="s">
        <v>67</v>
      </c>
      <c r="AH32" s="16">
        <f t="shared" si="52"/>
        <v>3</v>
      </c>
      <c r="AJ32" s="13">
        <v>0</v>
      </c>
      <c r="AK32" s="15" t="s">
        <v>68</v>
      </c>
      <c r="AO32" s="14">
        <f t="shared" si="30"/>
        <v>6</v>
      </c>
      <c r="AP32" s="12">
        <f t="shared" si="31"/>
        <v>0</v>
      </c>
      <c r="AQ32" s="11">
        <f t="shared" si="13"/>
        <v>0</v>
      </c>
      <c r="AR32" s="11">
        <f t="shared" si="14"/>
      </c>
      <c r="AS32" s="10">
        <f t="shared" si="32"/>
      </c>
      <c r="AT32" s="10">
        <f t="shared" si="46"/>
      </c>
      <c r="AU32" s="1">
        <f t="shared" si="47"/>
        <v>0</v>
      </c>
      <c r="AV32" s="10">
        <f t="shared" si="33"/>
      </c>
      <c r="AW32" s="10">
        <f t="shared" si="34"/>
      </c>
      <c r="AX32" s="10">
        <f t="shared" si="35"/>
      </c>
      <c r="AZ32" s="1">
        <f t="shared" si="36"/>
      </c>
      <c r="BA32" s="11">
        <f t="shared" si="37"/>
      </c>
      <c r="BB32" s="1">
        <f t="shared" si="48"/>
        <v>0</v>
      </c>
      <c r="BC32" s="1">
        <f t="shared" si="49"/>
        <v>2</v>
      </c>
      <c r="BD32" s="1">
        <f t="shared" si="15"/>
      </c>
      <c r="BE32" s="1">
        <f t="shared" si="16"/>
      </c>
      <c r="BF32" s="1">
        <f t="shared" si="17"/>
      </c>
      <c r="BG32" s="1">
        <f t="shared" si="18"/>
      </c>
      <c r="BH32" s="1">
        <f t="shared" si="19"/>
      </c>
      <c r="BI32" s="1">
        <f t="shared" si="20"/>
      </c>
      <c r="BJ32" s="1">
        <f t="shared" si="21"/>
      </c>
      <c r="BK32" s="1">
        <f t="shared" si="22"/>
      </c>
      <c r="BL32" s="1">
        <f t="shared" si="38"/>
      </c>
      <c r="BM32" s="1">
        <f t="shared" si="50"/>
        <v>0</v>
      </c>
      <c r="BN32" s="1">
        <f t="shared" si="51"/>
        <v>2</v>
      </c>
    </row>
    <row r="33" spans="2:66" ht="11.25" customHeight="1">
      <c r="B33" s="11">
        <f t="shared" si="23"/>
        <v>22</v>
      </c>
      <c r="C33" s="11">
        <f t="shared" si="24"/>
        <v>0</v>
      </c>
      <c r="D33" s="11">
        <f t="shared" si="39"/>
        <v>0</v>
      </c>
      <c r="E33" s="1">
        <f t="shared" si="40"/>
        <v>3</v>
      </c>
      <c r="F33" s="79">
        <f t="shared" si="0"/>
      </c>
      <c r="G33" s="11">
        <f t="shared" si="1"/>
      </c>
      <c r="H33" s="1">
        <f t="shared" si="2"/>
      </c>
      <c r="I33" s="1">
        <f t="shared" si="3"/>
      </c>
      <c r="J33" s="1">
        <f t="shared" si="4"/>
      </c>
      <c r="K33" s="1">
        <f t="shared" si="5"/>
      </c>
      <c r="L33" s="1">
        <f t="shared" si="6"/>
        <v>1</v>
      </c>
      <c r="M33" s="1">
        <f t="shared" si="7"/>
        <v>1</v>
      </c>
      <c r="N33" s="1">
        <f t="shared" si="8"/>
        <v>3</v>
      </c>
      <c r="O33" s="1">
        <f t="shared" si="41"/>
        <v>0</v>
      </c>
      <c r="P33" s="1">
        <f t="shared" si="42"/>
        <v>5</v>
      </c>
      <c r="Q33" s="1">
        <f t="shared" si="25"/>
        <v>0</v>
      </c>
      <c r="R33" s="1" t="str">
        <f t="shared" si="26"/>
        <v>◯</v>
      </c>
      <c r="S33" s="60" t="s">
        <v>55</v>
      </c>
      <c r="T33" s="94">
        <f t="shared" si="27"/>
      </c>
      <c r="U33" s="94">
        <f t="shared" si="28"/>
      </c>
      <c r="V33" s="94">
        <f t="shared" si="9"/>
      </c>
      <c r="W33" s="94">
        <f t="shared" si="43"/>
        <v>3</v>
      </c>
      <c r="X33" s="10">
        <f t="shared" si="44"/>
      </c>
      <c r="Y33" s="10">
        <f t="shared" si="10"/>
      </c>
      <c r="Z33" s="10">
        <f t="shared" si="11"/>
      </c>
      <c r="AA33" s="1">
        <f t="shared" si="12"/>
      </c>
      <c r="AB33" s="72">
        <f t="shared" si="45"/>
        <v>7</v>
      </c>
      <c r="AC33" s="12">
        <f t="shared" si="29"/>
        <v>15</v>
      </c>
      <c r="AG33" s="15" t="s">
        <v>67</v>
      </c>
      <c r="AH33" s="16">
        <f t="shared" si="52"/>
        <v>3</v>
      </c>
      <c r="AJ33" s="13">
        <v>1</v>
      </c>
      <c r="AK33" s="15" t="s">
        <v>68</v>
      </c>
      <c r="AO33" s="14">
        <f t="shared" si="30"/>
        <v>6</v>
      </c>
      <c r="AP33" s="12">
        <f t="shared" si="31"/>
        <v>0</v>
      </c>
      <c r="AQ33" s="11">
        <f t="shared" si="13"/>
        <v>1</v>
      </c>
      <c r="AR33" s="11">
        <f t="shared" si="14"/>
      </c>
      <c r="AS33" s="10">
        <f t="shared" si="32"/>
      </c>
      <c r="AT33" s="10">
        <f t="shared" si="46"/>
      </c>
      <c r="AU33" s="1">
        <f t="shared" si="47"/>
        <v>0</v>
      </c>
      <c r="AV33" s="10">
        <f t="shared" si="33"/>
      </c>
      <c r="AW33" s="10">
        <f t="shared" si="34"/>
      </c>
      <c r="AX33" s="10">
        <f t="shared" si="35"/>
      </c>
      <c r="AZ33" s="1">
        <f t="shared" si="36"/>
      </c>
      <c r="BA33" s="11">
        <f t="shared" si="37"/>
      </c>
      <c r="BB33" s="1">
        <f t="shared" si="48"/>
        <v>0</v>
      </c>
      <c r="BC33" s="1">
        <f t="shared" si="49"/>
        <v>2</v>
      </c>
      <c r="BD33" s="1">
        <f t="shared" si="15"/>
      </c>
      <c r="BE33" s="1">
        <f t="shared" si="16"/>
      </c>
      <c r="BF33" s="1">
        <f t="shared" si="17"/>
      </c>
      <c r="BG33" s="1">
        <f t="shared" si="18"/>
      </c>
      <c r="BH33" s="1">
        <f t="shared" si="19"/>
      </c>
      <c r="BI33" s="1">
        <f t="shared" si="20"/>
      </c>
      <c r="BJ33" s="1">
        <f t="shared" si="21"/>
      </c>
      <c r="BK33" s="1">
        <f t="shared" si="22"/>
      </c>
      <c r="BL33" s="1">
        <f t="shared" si="38"/>
      </c>
      <c r="BM33" s="1">
        <f t="shared" si="50"/>
        <v>0</v>
      </c>
      <c r="BN33" s="1">
        <f t="shared" si="51"/>
        <v>2</v>
      </c>
    </row>
    <row r="34" spans="2:66" ht="11.25" customHeight="1">
      <c r="B34" s="11">
        <f t="shared" si="23"/>
        <v>23</v>
      </c>
      <c r="C34" s="11">
        <f t="shared" si="24"/>
        <v>0</v>
      </c>
      <c r="D34" s="11">
        <f t="shared" si="39"/>
        <v>0</v>
      </c>
      <c r="E34" s="1">
        <f t="shared" si="40"/>
        <v>3</v>
      </c>
      <c r="F34" s="79">
        <f t="shared" si="0"/>
      </c>
      <c r="G34" s="11">
        <f t="shared" si="1"/>
      </c>
      <c r="H34" s="1">
        <f t="shared" si="2"/>
      </c>
      <c r="I34" s="1">
        <f t="shared" si="3"/>
      </c>
      <c r="J34" s="1">
        <f t="shared" si="4"/>
      </c>
      <c r="K34" s="1">
        <f t="shared" si="5"/>
        <v>1</v>
      </c>
      <c r="L34" s="1">
        <f t="shared" si="6"/>
      </c>
      <c r="M34" s="1">
        <f t="shared" si="7"/>
        <v>3</v>
      </c>
      <c r="N34" s="1">
        <f t="shared" si="8"/>
        <v>1</v>
      </c>
      <c r="O34" s="1">
        <f t="shared" si="41"/>
        <v>1</v>
      </c>
      <c r="P34" s="1">
        <f t="shared" si="42"/>
        <v>0</v>
      </c>
      <c r="Q34" s="1">
        <f t="shared" si="25"/>
        <v>0</v>
      </c>
      <c r="R34" s="1" t="str">
        <f t="shared" si="26"/>
        <v>●</v>
      </c>
      <c r="S34" s="60" t="s">
        <v>55</v>
      </c>
      <c r="T34" s="94">
        <f t="shared" si="27"/>
      </c>
      <c r="U34" s="94">
        <f t="shared" si="28"/>
      </c>
      <c r="V34" s="94">
        <f t="shared" si="9"/>
      </c>
      <c r="W34" s="94">
        <f t="shared" si="43"/>
        <v>3</v>
      </c>
      <c r="X34" s="10">
        <f t="shared" si="44"/>
      </c>
      <c r="Y34" s="10">
        <f t="shared" si="10"/>
      </c>
      <c r="Z34" s="10">
        <f t="shared" si="11"/>
      </c>
      <c r="AA34" s="1">
        <f t="shared" si="12"/>
        <v>1</v>
      </c>
      <c r="AB34" s="12">
        <f t="shared" si="45"/>
        <v>0</v>
      </c>
      <c r="AC34" s="12">
        <f t="shared" si="29"/>
        <v>15</v>
      </c>
      <c r="AG34" s="15" t="s">
        <v>68</v>
      </c>
      <c r="AH34" s="13">
        <v>1</v>
      </c>
      <c r="AJ34" s="16">
        <f>IF(AK34="◯",3,"")</f>
        <v>3</v>
      </c>
      <c r="AK34" s="15" t="s">
        <v>67</v>
      </c>
      <c r="AO34" s="14">
        <f t="shared" si="30"/>
        <v>7</v>
      </c>
      <c r="AP34" s="12">
        <f t="shared" si="31"/>
        <v>1</v>
      </c>
      <c r="AQ34" s="11">
        <f t="shared" si="13"/>
      </c>
      <c r="AR34" s="11">
        <f t="shared" si="14"/>
      </c>
      <c r="AS34" s="10">
        <f t="shared" si="32"/>
      </c>
      <c r="AT34" s="10">
        <f t="shared" si="46"/>
      </c>
      <c r="AU34" s="1">
        <f t="shared" si="47"/>
        <v>0</v>
      </c>
      <c r="AV34" s="10">
        <f t="shared" si="33"/>
      </c>
      <c r="AW34" s="10">
        <f t="shared" si="34"/>
      </c>
      <c r="AX34" s="10">
        <f t="shared" si="35"/>
      </c>
      <c r="AZ34" s="1">
        <f t="shared" si="36"/>
      </c>
      <c r="BA34" s="11">
        <f t="shared" si="37"/>
      </c>
      <c r="BB34" s="1">
        <f t="shared" si="48"/>
        <v>0</v>
      </c>
      <c r="BC34" s="1">
        <f t="shared" si="49"/>
        <v>2</v>
      </c>
      <c r="BD34" s="1">
        <f t="shared" si="15"/>
      </c>
      <c r="BE34" s="1">
        <f t="shared" si="16"/>
      </c>
      <c r="BF34" s="1">
        <f t="shared" si="17"/>
      </c>
      <c r="BG34" s="1">
        <f t="shared" si="18"/>
      </c>
      <c r="BH34" s="1">
        <f t="shared" si="19"/>
      </c>
      <c r="BI34" s="1">
        <f t="shared" si="20"/>
      </c>
      <c r="BJ34" s="1">
        <f t="shared" si="21"/>
      </c>
      <c r="BK34" s="1">
        <f t="shared" si="22"/>
      </c>
      <c r="BL34" s="1">
        <f t="shared" si="38"/>
      </c>
      <c r="BM34" s="1">
        <f t="shared" si="50"/>
        <v>0</v>
      </c>
      <c r="BN34" s="1">
        <f t="shared" si="51"/>
        <v>2</v>
      </c>
    </row>
    <row r="35" spans="2:66" ht="11.25" customHeight="1">
      <c r="B35" s="11">
        <f t="shared" si="23"/>
        <v>24</v>
      </c>
      <c r="C35" s="11">
        <f t="shared" si="24"/>
        <v>0</v>
      </c>
      <c r="D35" s="11">
        <f t="shared" si="39"/>
        <v>0</v>
      </c>
      <c r="E35" s="1">
        <f t="shared" si="40"/>
        <v>3</v>
      </c>
      <c r="F35" s="79">
        <f t="shared" si="0"/>
      </c>
      <c r="G35" s="11">
        <f t="shared" si="1"/>
      </c>
      <c r="H35" s="1">
        <f t="shared" si="2"/>
        <v>1</v>
      </c>
      <c r="I35" s="1">
        <f t="shared" si="3"/>
        <v>1</v>
      </c>
      <c r="J35" s="1" t="str">
        <f t="shared" si="4"/>
        <v>△</v>
      </c>
      <c r="K35" s="1">
        <f t="shared" si="5"/>
      </c>
      <c r="L35" s="1">
        <f t="shared" si="6"/>
      </c>
      <c r="M35" s="1">
        <f t="shared" si="7"/>
        <v>1</v>
      </c>
      <c r="N35" s="1">
        <f t="shared" si="8"/>
        <v>1</v>
      </c>
      <c r="O35" s="1">
        <f t="shared" si="41"/>
        <v>1</v>
      </c>
      <c r="P35" s="1">
        <f t="shared" si="42"/>
        <v>0</v>
      </c>
      <c r="Q35" s="1">
        <f t="shared" si="25"/>
        <v>0</v>
      </c>
      <c r="R35" s="1" t="str">
        <f t="shared" si="26"/>
        <v>△</v>
      </c>
      <c r="S35" s="60" t="s">
        <v>55</v>
      </c>
      <c r="T35" s="94">
        <f t="shared" si="27"/>
      </c>
      <c r="U35" s="94">
        <f t="shared" si="28"/>
      </c>
      <c r="V35" s="94">
        <f t="shared" si="9"/>
      </c>
      <c r="W35" s="94">
        <f t="shared" si="43"/>
        <v>3</v>
      </c>
      <c r="X35" s="10">
        <f t="shared" si="44"/>
      </c>
      <c r="Y35" s="10">
        <f t="shared" si="10"/>
      </c>
      <c r="Z35" s="10">
        <f t="shared" si="11"/>
        <v>1</v>
      </c>
      <c r="AA35" s="1">
        <f t="shared" si="12"/>
      </c>
      <c r="AB35" s="12">
        <f t="shared" si="45"/>
        <v>0</v>
      </c>
      <c r="AC35" s="12">
        <f t="shared" si="29"/>
        <v>15</v>
      </c>
      <c r="AG35" s="15" t="s">
        <v>69</v>
      </c>
      <c r="AH35" s="12">
        <v>1</v>
      </c>
      <c r="AI35" s="41" t="s">
        <v>69</v>
      </c>
      <c r="AJ35" s="12">
        <v>1</v>
      </c>
      <c r="AK35" s="15" t="s">
        <v>69</v>
      </c>
      <c r="AO35" s="14">
        <f t="shared" si="30"/>
        <v>7</v>
      </c>
      <c r="AP35" s="12">
        <f t="shared" si="31"/>
        <v>1</v>
      </c>
      <c r="AQ35" s="11">
        <f t="shared" si="13"/>
      </c>
      <c r="AR35" s="11">
        <f t="shared" si="14"/>
        <v>1</v>
      </c>
      <c r="AS35" s="10">
        <f t="shared" si="32"/>
      </c>
      <c r="AT35" s="10">
        <f t="shared" si="46"/>
      </c>
      <c r="AU35" s="1">
        <f t="shared" si="47"/>
        <v>0</v>
      </c>
      <c r="AV35" s="10">
        <f t="shared" si="33"/>
      </c>
      <c r="AW35" s="10">
        <f t="shared" si="34"/>
      </c>
      <c r="AX35" s="10">
        <f t="shared" si="35"/>
      </c>
      <c r="AZ35" s="1">
        <f t="shared" si="36"/>
      </c>
      <c r="BA35" s="11">
        <f t="shared" si="37"/>
      </c>
      <c r="BB35" s="1">
        <f t="shared" si="48"/>
        <v>0</v>
      </c>
      <c r="BC35" s="1">
        <f t="shared" si="49"/>
        <v>2</v>
      </c>
      <c r="BD35" s="1">
        <f t="shared" si="15"/>
      </c>
      <c r="BE35" s="1">
        <f t="shared" si="16"/>
      </c>
      <c r="BF35" s="1">
        <f t="shared" si="17"/>
      </c>
      <c r="BG35" s="1">
        <f t="shared" si="18"/>
      </c>
      <c r="BH35" s="1">
        <f t="shared" si="19"/>
      </c>
      <c r="BI35" s="1">
        <f t="shared" si="20"/>
      </c>
      <c r="BJ35" s="1">
        <f t="shared" si="21"/>
      </c>
      <c r="BK35" s="1">
        <f t="shared" si="22"/>
      </c>
      <c r="BL35" s="1">
        <f t="shared" si="38"/>
      </c>
      <c r="BM35" s="1">
        <f t="shared" si="50"/>
        <v>0</v>
      </c>
      <c r="BN35" s="1">
        <f t="shared" si="51"/>
        <v>2</v>
      </c>
    </row>
    <row r="36" spans="2:66" ht="11.25" customHeight="1">
      <c r="B36" s="11">
        <f t="shared" si="23"/>
        <v>25</v>
      </c>
      <c r="C36" s="11">
        <f t="shared" si="24"/>
        <v>0</v>
      </c>
      <c r="D36" s="11">
        <f t="shared" si="39"/>
        <v>0</v>
      </c>
      <c r="E36" s="1">
        <f t="shared" si="40"/>
        <v>3</v>
      </c>
      <c r="F36" s="79">
        <f t="shared" si="0"/>
      </c>
      <c r="G36" s="11">
        <f t="shared" si="1"/>
      </c>
      <c r="H36" s="1">
        <f t="shared" si="2"/>
      </c>
      <c r="I36" s="1">
        <f t="shared" si="3"/>
      </c>
      <c r="J36" s="1">
        <f t="shared" si="4"/>
      </c>
      <c r="K36" s="1">
        <f t="shared" si="5"/>
        <v>1</v>
      </c>
      <c r="L36" s="1">
        <f t="shared" si="6"/>
      </c>
      <c r="M36" s="1">
        <f t="shared" si="7"/>
        <v>3</v>
      </c>
      <c r="N36" s="1">
        <f t="shared" si="8"/>
        <v>1</v>
      </c>
      <c r="O36" s="1">
        <f t="shared" si="41"/>
        <v>2</v>
      </c>
      <c r="P36" s="1">
        <f t="shared" si="42"/>
        <v>0</v>
      </c>
      <c r="Q36" s="1">
        <f t="shared" si="25"/>
        <v>0</v>
      </c>
      <c r="R36" s="1" t="str">
        <f t="shared" si="26"/>
        <v>●</v>
      </c>
      <c r="S36" s="60" t="s">
        <v>55</v>
      </c>
      <c r="T36" s="94">
        <f t="shared" si="27"/>
      </c>
      <c r="U36" s="94">
        <f t="shared" si="28"/>
      </c>
      <c r="V36" s="94">
        <f t="shared" si="9"/>
      </c>
      <c r="W36" s="94">
        <f t="shared" si="43"/>
        <v>3</v>
      </c>
      <c r="X36" s="10">
        <f t="shared" si="44"/>
      </c>
      <c r="Y36" s="10">
        <f t="shared" si="10"/>
      </c>
      <c r="Z36" s="10">
        <f t="shared" si="11"/>
      </c>
      <c r="AA36" s="1">
        <f t="shared" si="12"/>
        <v>1</v>
      </c>
      <c r="AB36" s="12">
        <f t="shared" si="45"/>
        <v>0</v>
      </c>
      <c r="AC36" s="12">
        <f t="shared" si="29"/>
        <v>15</v>
      </c>
      <c r="AG36" s="15" t="s">
        <v>68</v>
      </c>
      <c r="AH36" s="13">
        <v>1</v>
      </c>
      <c r="AJ36" s="16">
        <f>IF(AK36="◯",3,"")</f>
        <v>3</v>
      </c>
      <c r="AK36" s="15" t="s">
        <v>67</v>
      </c>
      <c r="AO36" s="14">
        <f t="shared" si="30"/>
        <v>8</v>
      </c>
      <c r="AP36" s="12">
        <f t="shared" si="31"/>
        <v>2</v>
      </c>
      <c r="AQ36" s="11">
        <f t="shared" si="13"/>
      </c>
      <c r="AR36" s="11">
        <f t="shared" si="14"/>
      </c>
      <c r="AS36" s="10">
        <f t="shared" si="32"/>
      </c>
      <c r="AT36" s="10">
        <f t="shared" si="46"/>
      </c>
      <c r="AU36" s="1">
        <f t="shared" si="47"/>
        <v>0</v>
      </c>
      <c r="AV36" s="10">
        <f t="shared" si="33"/>
      </c>
      <c r="AW36" s="10">
        <f t="shared" si="34"/>
      </c>
      <c r="AX36" s="10">
        <f t="shared" si="35"/>
      </c>
      <c r="AZ36" s="1">
        <f t="shared" si="36"/>
      </c>
      <c r="BA36" s="11">
        <f t="shared" si="37"/>
      </c>
      <c r="BB36" s="1">
        <f t="shared" si="48"/>
        <v>0</v>
      </c>
      <c r="BC36" s="1">
        <f t="shared" si="49"/>
        <v>2</v>
      </c>
      <c r="BD36" s="1">
        <f t="shared" si="15"/>
      </c>
      <c r="BE36" s="1">
        <f t="shared" si="16"/>
      </c>
      <c r="BF36" s="1">
        <f t="shared" si="17"/>
      </c>
      <c r="BG36" s="1">
        <f t="shared" si="18"/>
      </c>
      <c r="BH36" s="1">
        <f t="shared" si="19"/>
      </c>
      <c r="BI36" s="1">
        <f t="shared" si="20"/>
      </c>
      <c r="BJ36" s="1">
        <f t="shared" si="21"/>
      </c>
      <c r="BK36" s="1">
        <f t="shared" si="22"/>
      </c>
      <c r="BL36" s="1">
        <f t="shared" si="38"/>
      </c>
      <c r="BM36" s="1">
        <f t="shared" si="50"/>
        <v>0</v>
      </c>
      <c r="BN36" s="1">
        <f t="shared" si="51"/>
        <v>2</v>
      </c>
    </row>
    <row r="37" spans="2:66" ht="11.25" customHeight="1">
      <c r="B37" s="11">
        <f t="shared" si="23"/>
        <v>26</v>
      </c>
      <c r="C37" s="11">
        <f t="shared" si="24"/>
        <v>0</v>
      </c>
      <c r="D37" s="11">
        <f t="shared" si="39"/>
        <v>0</v>
      </c>
      <c r="E37" s="1">
        <f t="shared" si="40"/>
        <v>3</v>
      </c>
      <c r="F37" s="79">
        <f t="shared" si="0"/>
      </c>
      <c r="G37" s="11">
        <f t="shared" si="1"/>
      </c>
      <c r="H37" s="1">
        <f t="shared" si="2"/>
      </c>
      <c r="I37" s="1">
        <f t="shared" si="3"/>
      </c>
      <c r="J37" s="1">
        <f t="shared" si="4"/>
      </c>
      <c r="K37" s="1">
        <f t="shared" si="5"/>
      </c>
      <c r="L37" s="1">
        <f t="shared" si="6"/>
      </c>
      <c r="M37" s="1">
        <f t="shared" si="7"/>
      </c>
      <c r="N37" s="1">
        <f t="shared" si="8"/>
      </c>
      <c r="O37" s="1">
        <f t="shared" si="41"/>
        <v>2</v>
      </c>
      <c r="P37" s="1">
        <f t="shared" si="42"/>
        <v>0</v>
      </c>
      <c r="Q37" s="1">
        <f t="shared" si="25"/>
      </c>
      <c r="R37" s="1">
        <f t="shared" si="26"/>
      </c>
      <c r="T37" s="94">
        <f t="shared" si="27"/>
      </c>
      <c r="U37" s="94">
        <f t="shared" si="28"/>
      </c>
      <c r="V37" s="94">
        <f t="shared" si="9"/>
      </c>
      <c r="W37" s="94">
        <f t="shared" si="43"/>
        <v>3</v>
      </c>
      <c r="X37" s="10">
        <f t="shared" si="44"/>
      </c>
      <c r="Y37" s="10">
        <f t="shared" si="10"/>
      </c>
      <c r="Z37" s="10">
        <f t="shared" si="11"/>
      </c>
      <c r="AA37" s="1">
        <f t="shared" si="12"/>
      </c>
      <c r="AB37" s="12">
        <f t="shared" si="45"/>
        <v>1</v>
      </c>
      <c r="AC37" s="12">
        <f t="shared" si="29"/>
        <v>16</v>
      </c>
      <c r="AG37" s="15" t="s">
        <v>67</v>
      </c>
      <c r="AH37" s="16">
        <f>IF(AG37="◯",3,"")</f>
        <v>3</v>
      </c>
      <c r="AJ37" s="13">
        <v>1</v>
      </c>
      <c r="AK37" s="15" t="s">
        <v>68</v>
      </c>
      <c r="AO37" s="14">
        <f t="shared" si="30"/>
        <v>8</v>
      </c>
      <c r="AP37" s="12">
        <f t="shared" si="31"/>
        <v>0</v>
      </c>
      <c r="AQ37" s="11">
        <f t="shared" si="13"/>
        <v>1</v>
      </c>
      <c r="AR37" s="11">
        <f t="shared" si="14"/>
      </c>
      <c r="AS37" s="10">
        <f t="shared" si="32"/>
      </c>
      <c r="AT37" s="10">
        <f t="shared" si="46"/>
      </c>
      <c r="AU37" s="1">
        <f t="shared" si="47"/>
        <v>0</v>
      </c>
      <c r="AV37" s="10">
        <f t="shared" si="33"/>
      </c>
      <c r="AW37" s="10">
        <f t="shared" si="34"/>
      </c>
      <c r="AX37" s="10">
        <f t="shared" si="35"/>
      </c>
      <c r="AY37" s="20" t="s">
        <v>55</v>
      </c>
      <c r="AZ37" s="1" t="str">
        <f t="shared" si="36"/>
        <v>●</v>
      </c>
      <c r="BA37" s="11">
        <f t="shared" si="37"/>
        <v>0</v>
      </c>
      <c r="BB37" s="1">
        <f t="shared" si="48"/>
        <v>0</v>
      </c>
      <c r="BC37" s="1">
        <f t="shared" si="49"/>
        <v>3</v>
      </c>
      <c r="BD37" s="1">
        <f t="shared" si="15"/>
        <v>1</v>
      </c>
      <c r="BE37" s="1">
        <f t="shared" si="16"/>
        <v>3</v>
      </c>
      <c r="BF37" s="1">
        <f t="shared" si="17"/>
      </c>
      <c r="BG37" s="1">
        <f t="shared" si="18"/>
        <v>1</v>
      </c>
      <c r="BH37" s="1">
        <f t="shared" si="19"/>
      </c>
      <c r="BI37" s="1">
        <f t="shared" si="20"/>
      </c>
      <c r="BJ37" s="1">
        <f t="shared" si="21"/>
      </c>
      <c r="BK37" s="1">
        <f t="shared" si="22"/>
      </c>
      <c r="BL37" s="1">
        <f t="shared" si="38"/>
      </c>
      <c r="BM37" s="1">
        <f t="shared" si="50"/>
        <v>0</v>
      </c>
      <c r="BN37" s="1">
        <f t="shared" si="51"/>
        <v>2</v>
      </c>
    </row>
    <row r="38" spans="2:66" ht="11.25" customHeight="1">
      <c r="B38" s="11">
        <f t="shared" si="23"/>
        <v>27</v>
      </c>
      <c r="C38" s="11">
        <f t="shared" si="24"/>
        <v>0</v>
      </c>
      <c r="D38" s="11">
        <f t="shared" si="39"/>
        <v>0</v>
      </c>
      <c r="E38" s="1">
        <f t="shared" si="40"/>
        <v>3</v>
      </c>
      <c r="F38" s="79">
        <f t="shared" si="0"/>
      </c>
      <c r="G38" s="11">
        <f t="shared" si="1"/>
      </c>
      <c r="H38" s="1">
        <f t="shared" si="2"/>
      </c>
      <c r="I38" s="1">
        <f t="shared" si="3"/>
      </c>
      <c r="J38" s="1">
        <f t="shared" si="4"/>
      </c>
      <c r="K38" s="1">
        <f t="shared" si="5"/>
      </c>
      <c r="L38" s="1">
        <f t="shared" si="6"/>
      </c>
      <c r="M38" s="1">
        <f t="shared" si="7"/>
      </c>
      <c r="N38" s="1">
        <f t="shared" si="8"/>
      </c>
      <c r="O38" s="1">
        <f t="shared" si="41"/>
        <v>2</v>
      </c>
      <c r="P38" s="1">
        <f t="shared" si="42"/>
        <v>0</v>
      </c>
      <c r="Q38" s="1">
        <f t="shared" si="25"/>
      </c>
      <c r="R38" s="1">
        <f t="shared" si="26"/>
      </c>
      <c r="T38" s="94">
        <f t="shared" si="27"/>
      </c>
      <c r="U38" s="94">
        <f t="shared" si="28"/>
      </c>
      <c r="V38" s="94">
        <f t="shared" si="9"/>
      </c>
      <c r="W38" s="94">
        <f t="shared" si="43"/>
        <v>3</v>
      </c>
      <c r="X38" s="10">
        <f t="shared" si="44"/>
      </c>
      <c r="Y38" s="10">
        <f t="shared" si="10"/>
      </c>
      <c r="Z38" s="10">
        <f t="shared" si="11"/>
      </c>
      <c r="AA38" s="1">
        <f t="shared" si="12"/>
      </c>
      <c r="AB38" s="12">
        <f t="shared" si="45"/>
        <v>2</v>
      </c>
      <c r="AC38" s="12">
        <f t="shared" si="29"/>
        <v>17</v>
      </c>
      <c r="AG38" s="15" t="s">
        <v>67</v>
      </c>
      <c r="AH38" s="16">
        <f>IF(AG38="◯",3,"")</f>
        <v>3</v>
      </c>
      <c r="AJ38" s="13">
        <v>1</v>
      </c>
      <c r="AK38" s="15" t="s">
        <v>68</v>
      </c>
      <c r="AO38" s="14">
        <f t="shared" si="30"/>
        <v>8</v>
      </c>
      <c r="AP38" s="12">
        <f t="shared" si="31"/>
        <v>0</v>
      </c>
      <c r="AQ38" s="11">
        <f t="shared" si="13"/>
        <v>1</v>
      </c>
      <c r="AR38" s="11">
        <f t="shared" si="14"/>
      </c>
      <c r="AS38" s="10">
        <f t="shared" si="32"/>
      </c>
      <c r="AT38" s="10">
        <f t="shared" si="46"/>
      </c>
      <c r="AU38" s="1">
        <f t="shared" si="47"/>
        <v>0</v>
      </c>
      <c r="AV38" s="10">
        <f t="shared" si="33"/>
      </c>
      <c r="AW38" s="10">
        <f t="shared" si="34"/>
      </c>
      <c r="AX38" s="10">
        <f t="shared" si="35"/>
      </c>
      <c r="AY38" s="20" t="s">
        <v>55</v>
      </c>
      <c r="AZ38" s="1" t="str">
        <f t="shared" si="36"/>
        <v>●</v>
      </c>
      <c r="BA38" s="11">
        <f t="shared" si="37"/>
        <v>0</v>
      </c>
      <c r="BB38" s="1">
        <f t="shared" si="48"/>
        <v>0</v>
      </c>
      <c r="BC38" s="1">
        <f t="shared" si="49"/>
        <v>4</v>
      </c>
      <c r="BD38" s="1">
        <f t="shared" si="15"/>
        <v>1</v>
      </c>
      <c r="BE38" s="1">
        <f t="shared" si="16"/>
        <v>3</v>
      </c>
      <c r="BF38" s="1">
        <f t="shared" si="17"/>
      </c>
      <c r="BG38" s="1">
        <f t="shared" si="18"/>
        <v>1</v>
      </c>
      <c r="BH38" s="1">
        <f t="shared" si="19"/>
      </c>
      <c r="BI38" s="1">
        <f t="shared" si="20"/>
      </c>
      <c r="BJ38" s="1">
        <f t="shared" si="21"/>
      </c>
      <c r="BK38" s="1">
        <f t="shared" si="22"/>
      </c>
      <c r="BL38" s="1">
        <f t="shared" si="38"/>
      </c>
      <c r="BM38" s="1">
        <f t="shared" si="50"/>
        <v>0</v>
      </c>
      <c r="BN38" s="1">
        <f t="shared" si="51"/>
        <v>2</v>
      </c>
    </row>
    <row r="39" spans="2:66" ht="11.25" customHeight="1">
      <c r="B39" s="11">
        <f t="shared" si="23"/>
        <v>28</v>
      </c>
      <c r="C39" s="11">
        <f t="shared" si="24"/>
        <v>0</v>
      </c>
      <c r="D39" s="11">
        <f t="shared" si="39"/>
        <v>0</v>
      </c>
      <c r="E39" s="1">
        <f t="shared" si="40"/>
        <v>3</v>
      </c>
      <c r="F39" s="79">
        <f t="shared" si="0"/>
      </c>
      <c r="G39" s="11">
        <f t="shared" si="1"/>
      </c>
      <c r="H39" s="1">
        <f t="shared" si="2"/>
      </c>
      <c r="I39" s="1">
        <f t="shared" si="3"/>
      </c>
      <c r="J39" s="1">
        <f t="shared" si="4"/>
      </c>
      <c r="K39" s="1">
        <f t="shared" si="5"/>
      </c>
      <c r="L39" s="1">
        <f t="shared" si="6"/>
      </c>
      <c r="M39" s="1">
        <f t="shared" si="7"/>
      </c>
      <c r="N39" s="1">
        <f t="shared" si="8"/>
      </c>
      <c r="O39" s="1">
        <f t="shared" si="41"/>
        <v>2</v>
      </c>
      <c r="P39" s="1">
        <f t="shared" si="42"/>
        <v>0</v>
      </c>
      <c r="Q39" s="1">
        <f t="shared" si="25"/>
      </c>
      <c r="R39" s="1">
        <f t="shared" si="26"/>
      </c>
      <c r="T39" s="94">
        <f t="shared" si="27"/>
      </c>
      <c r="U39" s="94">
        <f t="shared" si="28"/>
      </c>
      <c r="V39" s="94">
        <f t="shared" si="9"/>
      </c>
      <c r="W39" s="94">
        <f t="shared" si="43"/>
        <v>3</v>
      </c>
      <c r="X39" s="10">
        <f t="shared" si="44"/>
      </c>
      <c r="Y39" s="10">
        <f t="shared" si="10"/>
      </c>
      <c r="Z39" s="10">
        <f t="shared" si="11"/>
      </c>
      <c r="AA39" s="1">
        <f t="shared" si="12"/>
        <v>0</v>
      </c>
      <c r="AB39" s="12">
        <f t="shared" si="45"/>
        <v>0</v>
      </c>
      <c r="AC39" s="12">
        <f t="shared" si="29"/>
        <v>17</v>
      </c>
      <c r="AG39" s="15" t="s">
        <v>68</v>
      </c>
      <c r="AH39" s="13">
        <v>0</v>
      </c>
      <c r="AJ39" s="16">
        <f>IF(AK39="◯",3,"")</f>
        <v>3</v>
      </c>
      <c r="AK39" s="15" t="s">
        <v>67</v>
      </c>
      <c r="AO39" s="14">
        <f t="shared" si="30"/>
        <v>9</v>
      </c>
      <c r="AP39" s="12">
        <f t="shared" si="31"/>
        <v>1</v>
      </c>
      <c r="AQ39" s="11">
        <f t="shared" si="13"/>
      </c>
      <c r="AR39" s="11">
        <f t="shared" si="14"/>
      </c>
      <c r="AS39" s="10" t="str">
        <f t="shared" si="32"/>
        <v>◎</v>
      </c>
      <c r="AT39" s="10">
        <f t="shared" si="46"/>
      </c>
      <c r="AU39" s="1">
        <f t="shared" si="47"/>
        <v>0</v>
      </c>
      <c r="AV39" s="10">
        <f t="shared" si="33"/>
      </c>
      <c r="AW39" s="10">
        <f t="shared" si="34"/>
      </c>
      <c r="AX39" s="10">
        <f t="shared" si="35"/>
      </c>
      <c r="AY39" s="20" t="s">
        <v>55</v>
      </c>
      <c r="AZ39" s="1" t="str">
        <f t="shared" si="36"/>
        <v>◯</v>
      </c>
      <c r="BA39" s="11">
        <f t="shared" si="37"/>
        <v>0</v>
      </c>
      <c r="BB39" s="1">
        <f t="shared" si="48"/>
        <v>1</v>
      </c>
      <c r="BC39" s="1">
        <f t="shared" si="49"/>
        <v>0</v>
      </c>
      <c r="BD39" s="1">
        <f t="shared" si="15"/>
        <v>3</v>
      </c>
      <c r="BE39" s="1">
        <f t="shared" si="16"/>
        <v>0</v>
      </c>
      <c r="BF39" s="1">
        <f t="shared" si="17"/>
        <v>0</v>
      </c>
      <c r="BG39" s="1">
        <f t="shared" si="18"/>
      </c>
      <c r="BH39" s="1">
        <f t="shared" si="19"/>
      </c>
      <c r="BI39" s="1">
        <f t="shared" si="20"/>
      </c>
      <c r="BJ39" s="1">
        <f t="shared" si="21"/>
      </c>
      <c r="BK39" s="1" t="str">
        <f t="shared" si="22"/>
        <v>◎</v>
      </c>
      <c r="BL39" s="1">
        <f t="shared" si="38"/>
      </c>
      <c r="BM39" s="1">
        <f t="shared" si="50"/>
        <v>0</v>
      </c>
      <c r="BN39" s="1">
        <f t="shared" si="51"/>
        <v>2</v>
      </c>
    </row>
    <row r="40" spans="2:66" ht="11.25" customHeight="1">
      <c r="B40" s="11">
        <f t="shared" si="23"/>
        <v>29</v>
      </c>
      <c r="C40" s="11">
        <f t="shared" si="24"/>
        <v>0</v>
      </c>
      <c r="D40" s="11">
        <f t="shared" si="39"/>
        <v>0</v>
      </c>
      <c r="E40" s="1">
        <f t="shared" si="40"/>
        <v>3</v>
      </c>
      <c r="F40" s="79">
        <f t="shared" si="0"/>
      </c>
      <c r="G40" s="11">
        <f t="shared" si="1"/>
      </c>
      <c r="H40" s="1">
        <f t="shared" si="2"/>
      </c>
      <c r="I40" s="1">
        <f t="shared" si="3"/>
      </c>
      <c r="J40" s="1">
        <f t="shared" si="4"/>
      </c>
      <c r="K40" s="1">
        <f t="shared" si="5"/>
      </c>
      <c r="L40" s="1">
        <f t="shared" si="6"/>
      </c>
      <c r="M40" s="1">
        <f t="shared" si="7"/>
      </c>
      <c r="N40" s="1">
        <f t="shared" si="8"/>
      </c>
      <c r="O40" s="1">
        <f t="shared" si="41"/>
        <v>2</v>
      </c>
      <c r="P40" s="1">
        <f t="shared" si="42"/>
        <v>0</v>
      </c>
      <c r="Q40" s="1">
        <f t="shared" si="25"/>
      </c>
      <c r="R40" s="1">
        <f t="shared" si="26"/>
      </c>
      <c r="T40" s="94">
        <f t="shared" si="27"/>
      </c>
      <c r="U40" s="94">
        <f t="shared" si="28"/>
      </c>
      <c r="V40" s="94">
        <f t="shared" si="9"/>
      </c>
      <c r="W40" s="94">
        <f t="shared" si="43"/>
        <v>3</v>
      </c>
      <c r="X40" s="10">
        <f t="shared" si="44"/>
      </c>
      <c r="Y40" s="10">
        <f t="shared" si="10"/>
      </c>
      <c r="Z40" s="10">
        <f t="shared" si="11"/>
      </c>
      <c r="AA40" s="1">
        <f t="shared" si="12"/>
      </c>
      <c r="AB40" s="12">
        <f t="shared" si="45"/>
        <v>1</v>
      </c>
      <c r="AC40" s="12">
        <f t="shared" si="29"/>
        <v>18</v>
      </c>
      <c r="AG40" s="15" t="s">
        <v>67</v>
      </c>
      <c r="AH40" s="16">
        <f>IF(AG40="◯",3,"")</f>
        <v>3</v>
      </c>
      <c r="AJ40" s="13">
        <v>1</v>
      </c>
      <c r="AK40" s="15" t="s">
        <v>68</v>
      </c>
      <c r="AO40" s="14">
        <f t="shared" si="30"/>
        <v>9</v>
      </c>
      <c r="AP40" s="12">
        <f t="shared" si="31"/>
        <v>0</v>
      </c>
      <c r="AQ40" s="11">
        <f t="shared" si="13"/>
        <v>1</v>
      </c>
      <c r="AR40" s="11">
        <f t="shared" si="14"/>
      </c>
      <c r="AS40" s="10">
        <f t="shared" si="32"/>
      </c>
      <c r="AT40" s="10">
        <f t="shared" si="46"/>
      </c>
      <c r="AU40" s="1">
        <f t="shared" si="47"/>
        <v>0</v>
      </c>
      <c r="AV40" s="10">
        <f t="shared" si="33"/>
      </c>
      <c r="AW40" s="10">
        <f t="shared" si="34"/>
      </c>
      <c r="AX40" s="10">
        <f t="shared" si="35"/>
      </c>
      <c r="AY40" s="20" t="s">
        <v>55</v>
      </c>
      <c r="AZ40" s="1" t="str">
        <f t="shared" si="36"/>
        <v>●</v>
      </c>
      <c r="BA40" s="11">
        <f t="shared" si="37"/>
        <v>0</v>
      </c>
      <c r="BB40" s="1">
        <f t="shared" si="48"/>
        <v>0</v>
      </c>
      <c r="BC40" s="1">
        <f t="shared" si="49"/>
        <v>1</v>
      </c>
      <c r="BD40" s="1">
        <f t="shared" si="15"/>
        <v>1</v>
      </c>
      <c r="BE40" s="1">
        <f t="shared" si="16"/>
        <v>3</v>
      </c>
      <c r="BF40" s="1">
        <f t="shared" si="17"/>
      </c>
      <c r="BG40" s="1">
        <f t="shared" si="18"/>
        <v>1</v>
      </c>
      <c r="BH40" s="1">
        <f t="shared" si="19"/>
      </c>
      <c r="BI40" s="1">
        <f t="shared" si="20"/>
      </c>
      <c r="BJ40" s="1">
        <f t="shared" si="21"/>
      </c>
      <c r="BK40" s="1">
        <f t="shared" si="22"/>
      </c>
      <c r="BL40" s="1">
        <f t="shared" si="38"/>
      </c>
      <c r="BM40" s="1">
        <f t="shared" si="50"/>
        <v>0</v>
      </c>
      <c r="BN40" s="1">
        <f t="shared" si="51"/>
        <v>2</v>
      </c>
    </row>
    <row r="41" spans="2:66" ht="11.25" customHeight="1">
      <c r="B41" s="11">
        <f t="shared" si="23"/>
        <v>30</v>
      </c>
      <c r="C41" s="11">
        <f t="shared" si="24"/>
        <v>0</v>
      </c>
      <c r="D41" s="11">
        <f t="shared" si="39"/>
        <v>0</v>
      </c>
      <c r="E41" s="1">
        <f t="shared" si="40"/>
        <v>3</v>
      </c>
      <c r="F41" s="79">
        <f t="shared" si="0"/>
      </c>
      <c r="G41" s="11">
        <f t="shared" si="1"/>
      </c>
      <c r="H41" s="1">
        <f t="shared" si="2"/>
      </c>
      <c r="I41" s="1">
        <f t="shared" si="3"/>
      </c>
      <c r="J41" s="1">
        <f t="shared" si="4"/>
      </c>
      <c r="K41" s="1">
        <f t="shared" si="5"/>
      </c>
      <c r="L41" s="1">
        <f t="shared" si="6"/>
      </c>
      <c r="M41" s="1">
        <f t="shared" si="7"/>
      </c>
      <c r="N41" s="1">
        <f t="shared" si="8"/>
      </c>
      <c r="O41" s="1">
        <f t="shared" si="41"/>
        <v>2</v>
      </c>
      <c r="P41" s="1">
        <f t="shared" si="42"/>
        <v>0</v>
      </c>
      <c r="Q41" s="1">
        <f t="shared" si="25"/>
      </c>
      <c r="R41" s="1">
        <f t="shared" si="26"/>
      </c>
      <c r="T41" s="94">
        <f t="shared" si="27"/>
      </c>
      <c r="U41" s="94">
        <f t="shared" si="28"/>
      </c>
      <c r="V41" s="94">
        <f t="shared" si="9"/>
      </c>
      <c r="W41" s="94">
        <f t="shared" si="43"/>
        <v>4</v>
      </c>
      <c r="X41" s="10" t="str">
        <f t="shared" si="44"/>
        <v>◯</v>
      </c>
      <c r="Y41" s="10">
        <f t="shared" si="10"/>
      </c>
      <c r="Z41" s="10">
        <f t="shared" si="11"/>
      </c>
      <c r="AA41" s="1">
        <f t="shared" si="12"/>
      </c>
      <c r="AB41" s="12">
        <f t="shared" si="45"/>
        <v>2</v>
      </c>
      <c r="AC41" s="12">
        <f t="shared" si="29"/>
        <v>19</v>
      </c>
      <c r="AG41" s="15" t="s">
        <v>67</v>
      </c>
      <c r="AH41" s="16">
        <f>IF(AG41="◯",3,"")</f>
        <v>3</v>
      </c>
      <c r="AJ41" s="13">
        <v>2</v>
      </c>
      <c r="AK41" s="15" t="s">
        <v>68</v>
      </c>
      <c r="AO41" s="14">
        <f t="shared" si="30"/>
        <v>9</v>
      </c>
      <c r="AP41" s="12">
        <f t="shared" si="31"/>
        <v>0</v>
      </c>
      <c r="AQ41" s="11">
        <f t="shared" si="13"/>
        <v>2</v>
      </c>
      <c r="AR41" s="11">
        <f t="shared" si="14"/>
      </c>
      <c r="AS41" s="10">
        <f t="shared" si="32"/>
      </c>
      <c r="AT41" s="10" t="str">
        <f t="shared" si="46"/>
        <v>●</v>
      </c>
      <c r="AU41" s="1">
        <f t="shared" si="47"/>
        <v>0</v>
      </c>
      <c r="AV41" s="10">
        <f t="shared" si="33"/>
      </c>
      <c r="AW41" s="10">
        <f t="shared" si="34"/>
      </c>
      <c r="AX41" s="10">
        <f t="shared" si="35"/>
      </c>
      <c r="AY41" s="20" t="s">
        <v>55</v>
      </c>
      <c r="AZ41" s="1" t="str">
        <f t="shared" si="36"/>
        <v>●</v>
      </c>
      <c r="BA41" s="11">
        <f t="shared" si="37"/>
        <v>0</v>
      </c>
      <c r="BB41" s="1">
        <f t="shared" si="48"/>
        <v>0</v>
      </c>
      <c r="BC41" s="1">
        <f t="shared" si="49"/>
        <v>2</v>
      </c>
      <c r="BD41" s="1">
        <f t="shared" si="15"/>
        <v>2</v>
      </c>
      <c r="BE41" s="1">
        <f t="shared" si="16"/>
        <v>3</v>
      </c>
      <c r="BF41" s="1">
        <f t="shared" si="17"/>
      </c>
      <c r="BG41" s="1">
        <f t="shared" si="18"/>
        <v>2</v>
      </c>
      <c r="BH41" s="1">
        <f t="shared" si="19"/>
      </c>
      <c r="BI41" s="1">
        <f t="shared" si="20"/>
      </c>
      <c r="BJ41" s="1">
        <f t="shared" si="21"/>
      </c>
      <c r="BK41" s="1">
        <f t="shared" si="22"/>
      </c>
      <c r="BL41" s="1" t="str">
        <f t="shared" si="38"/>
        <v>●</v>
      </c>
      <c r="BM41" s="1">
        <f t="shared" si="50"/>
        <v>0</v>
      </c>
      <c r="BN41" s="1">
        <f t="shared" si="51"/>
        <v>3</v>
      </c>
    </row>
    <row r="42" spans="2:66" ht="11.25" customHeight="1">
      <c r="B42" s="11">
        <f t="shared" si="23"/>
        <v>31</v>
      </c>
      <c r="C42" s="11">
        <f t="shared" si="24"/>
        <v>0</v>
      </c>
      <c r="D42" s="11">
        <f t="shared" si="39"/>
        <v>0</v>
      </c>
      <c r="E42" s="1">
        <f t="shared" si="40"/>
        <v>3</v>
      </c>
      <c r="F42" s="79">
        <f t="shared" si="0"/>
      </c>
      <c r="G42" s="11">
        <f t="shared" si="1"/>
      </c>
      <c r="H42" s="1">
        <f t="shared" si="2"/>
      </c>
      <c r="I42" s="1">
        <f t="shared" si="3"/>
      </c>
      <c r="J42" s="1">
        <f t="shared" si="4"/>
      </c>
      <c r="K42" s="1">
        <f t="shared" si="5"/>
      </c>
      <c r="L42" s="1">
        <f t="shared" si="6"/>
      </c>
      <c r="M42" s="1">
        <f t="shared" si="7"/>
      </c>
      <c r="N42" s="1">
        <f t="shared" si="8"/>
      </c>
      <c r="O42" s="1">
        <f t="shared" si="41"/>
        <v>2</v>
      </c>
      <c r="P42" s="1">
        <f t="shared" si="42"/>
        <v>0</v>
      </c>
      <c r="Q42" s="1">
        <f t="shared" si="25"/>
      </c>
      <c r="R42" s="1">
        <f t="shared" si="26"/>
      </c>
      <c r="T42" s="94">
        <f t="shared" si="27"/>
      </c>
      <c r="U42" s="94">
        <f t="shared" si="28"/>
      </c>
      <c r="V42" s="94">
        <f t="shared" si="9"/>
      </c>
      <c r="W42" s="94">
        <f t="shared" si="43"/>
        <v>4</v>
      </c>
      <c r="X42" s="10">
        <f t="shared" si="44"/>
      </c>
      <c r="Y42" s="10">
        <f t="shared" si="10"/>
      </c>
      <c r="Z42" s="10">
        <f t="shared" si="11"/>
      </c>
      <c r="AA42" s="1">
        <f t="shared" si="12"/>
        <v>0</v>
      </c>
      <c r="AB42" s="12">
        <f t="shared" si="45"/>
        <v>0</v>
      </c>
      <c r="AC42" s="12">
        <f t="shared" si="29"/>
        <v>19</v>
      </c>
      <c r="AG42" s="15" t="s">
        <v>68</v>
      </c>
      <c r="AH42" s="13">
        <v>0</v>
      </c>
      <c r="AJ42" s="16">
        <f>IF(AK42="◯",3,"")</f>
        <v>3</v>
      </c>
      <c r="AK42" s="15" t="s">
        <v>67</v>
      </c>
      <c r="AO42" s="14">
        <f t="shared" si="30"/>
        <v>10</v>
      </c>
      <c r="AP42" s="12">
        <f t="shared" si="31"/>
        <v>1</v>
      </c>
      <c r="AQ42" s="11">
        <f t="shared" si="13"/>
      </c>
      <c r="AR42" s="11">
        <f t="shared" si="14"/>
      </c>
      <c r="AS42" s="10" t="str">
        <f t="shared" si="32"/>
        <v>◎</v>
      </c>
      <c r="AT42" s="10">
        <f t="shared" si="46"/>
      </c>
      <c r="AU42" s="1">
        <f t="shared" si="47"/>
        <v>0</v>
      </c>
      <c r="AV42" s="10">
        <f t="shared" si="33"/>
      </c>
      <c r="AW42" s="10">
        <f t="shared" si="34"/>
      </c>
      <c r="AX42" s="10">
        <f t="shared" si="35"/>
      </c>
      <c r="AY42" s="20" t="s">
        <v>55</v>
      </c>
      <c r="AZ42" s="1" t="str">
        <f t="shared" si="36"/>
        <v>◯</v>
      </c>
      <c r="BA42" s="11">
        <f t="shared" si="37"/>
        <v>0</v>
      </c>
      <c r="BB42" s="1">
        <f t="shared" si="48"/>
        <v>1</v>
      </c>
      <c r="BC42" s="1">
        <f t="shared" si="49"/>
        <v>0</v>
      </c>
      <c r="BD42" s="1">
        <f t="shared" si="15"/>
        <v>3</v>
      </c>
      <c r="BE42" s="1">
        <f t="shared" si="16"/>
        <v>0</v>
      </c>
      <c r="BF42" s="1">
        <f t="shared" si="17"/>
        <v>0</v>
      </c>
      <c r="BG42" s="1">
        <f t="shared" si="18"/>
      </c>
      <c r="BH42" s="1">
        <f t="shared" si="19"/>
      </c>
      <c r="BI42" s="1">
        <f t="shared" si="20"/>
      </c>
      <c r="BJ42" s="1">
        <f t="shared" si="21"/>
      </c>
      <c r="BK42" s="1" t="str">
        <f t="shared" si="22"/>
        <v>◎</v>
      </c>
      <c r="BL42" s="1">
        <f t="shared" si="38"/>
      </c>
      <c r="BM42" s="1">
        <f t="shared" si="50"/>
        <v>0</v>
      </c>
      <c r="BN42" s="1">
        <f t="shared" si="51"/>
        <v>3</v>
      </c>
    </row>
    <row r="43" spans="2:66" ht="11.25" customHeight="1">
      <c r="B43" s="11">
        <f t="shared" si="23"/>
        <v>32</v>
      </c>
      <c r="C43" s="11">
        <f t="shared" si="24"/>
        <v>0</v>
      </c>
      <c r="D43" s="11">
        <f t="shared" si="39"/>
        <v>0</v>
      </c>
      <c r="E43" s="1">
        <f t="shared" si="40"/>
        <v>3</v>
      </c>
      <c r="F43" s="79">
        <f t="shared" si="0"/>
      </c>
      <c r="G43" s="11">
        <f t="shared" si="1"/>
      </c>
      <c r="H43" s="1">
        <f t="shared" si="2"/>
      </c>
      <c r="I43" s="1">
        <f t="shared" si="3"/>
      </c>
      <c r="J43" s="1">
        <f t="shared" si="4"/>
      </c>
      <c r="K43" s="1">
        <f t="shared" si="5"/>
      </c>
      <c r="L43" s="1">
        <f t="shared" si="6"/>
      </c>
      <c r="M43" s="1">
        <f t="shared" si="7"/>
      </c>
      <c r="N43" s="1">
        <f t="shared" si="8"/>
      </c>
      <c r="O43" s="1">
        <f t="shared" si="41"/>
        <v>2</v>
      </c>
      <c r="P43" s="1">
        <f t="shared" si="42"/>
        <v>0</v>
      </c>
      <c r="Q43" s="1">
        <f t="shared" si="25"/>
      </c>
      <c r="R43" s="1">
        <f t="shared" si="26"/>
      </c>
      <c r="T43" s="94">
        <f t="shared" si="27"/>
      </c>
      <c r="U43" s="94">
        <f t="shared" si="28"/>
      </c>
      <c r="V43" s="94">
        <f t="shared" si="9"/>
      </c>
      <c r="W43" s="94">
        <f t="shared" si="43"/>
        <v>4</v>
      </c>
      <c r="X43" s="10">
        <f t="shared" si="44"/>
      </c>
      <c r="Y43" s="10" t="str">
        <f t="shared" si="10"/>
        <v>◎</v>
      </c>
      <c r="Z43" s="10">
        <f t="shared" si="11"/>
      </c>
      <c r="AA43" s="1">
        <f t="shared" si="12"/>
      </c>
      <c r="AB43" s="12">
        <f t="shared" si="45"/>
        <v>1</v>
      </c>
      <c r="AC43" s="12">
        <f t="shared" si="29"/>
        <v>20</v>
      </c>
      <c r="AG43" s="15" t="s">
        <v>67</v>
      </c>
      <c r="AH43" s="16">
        <f>IF(AG43="◯",3,"")</f>
        <v>3</v>
      </c>
      <c r="AJ43" s="13">
        <v>0</v>
      </c>
      <c r="AK43" s="15" t="s">
        <v>68</v>
      </c>
      <c r="AO43" s="14">
        <f t="shared" si="30"/>
        <v>10</v>
      </c>
      <c r="AP43" s="12">
        <f t="shared" si="31"/>
        <v>0</v>
      </c>
      <c r="AQ43" s="11">
        <f t="shared" si="13"/>
        <v>0</v>
      </c>
      <c r="AR43" s="11">
        <f t="shared" si="14"/>
      </c>
      <c r="AS43" s="10">
        <f t="shared" si="32"/>
      </c>
      <c r="AT43" s="10">
        <f t="shared" si="46"/>
      </c>
      <c r="AU43" s="1">
        <f t="shared" si="47"/>
        <v>0</v>
      </c>
      <c r="AV43" s="10">
        <f t="shared" si="33"/>
      </c>
      <c r="AW43" s="10">
        <f t="shared" si="34"/>
      </c>
      <c r="AX43" s="10">
        <f t="shared" si="35"/>
      </c>
      <c r="AY43" s="20" t="s">
        <v>55</v>
      </c>
      <c r="AZ43" s="1" t="str">
        <f t="shared" si="36"/>
        <v>●</v>
      </c>
      <c r="BA43" s="11">
        <f t="shared" si="37"/>
        <v>0</v>
      </c>
      <c r="BB43" s="1">
        <f t="shared" si="48"/>
        <v>0</v>
      </c>
      <c r="BC43" s="1">
        <f t="shared" si="49"/>
        <v>1</v>
      </c>
      <c r="BD43" s="1">
        <f t="shared" si="15"/>
        <v>0</v>
      </c>
      <c r="BE43" s="1">
        <f t="shared" si="16"/>
        <v>3</v>
      </c>
      <c r="BF43" s="1">
        <f t="shared" si="17"/>
      </c>
      <c r="BG43" s="1">
        <f t="shared" si="18"/>
        <v>0</v>
      </c>
      <c r="BH43" s="1">
        <f t="shared" si="19"/>
      </c>
      <c r="BI43" s="1">
        <f t="shared" si="20"/>
      </c>
      <c r="BJ43" s="1">
        <f t="shared" si="21"/>
      </c>
      <c r="BK43" s="1">
        <f t="shared" si="22"/>
      </c>
      <c r="BL43" s="1">
        <f t="shared" si="38"/>
      </c>
      <c r="BM43" s="1">
        <f t="shared" si="50"/>
        <v>0</v>
      </c>
      <c r="BN43" s="1">
        <f t="shared" si="51"/>
        <v>3</v>
      </c>
    </row>
    <row r="44" spans="2:66" ht="11.25" customHeight="1">
      <c r="B44" s="11">
        <f t="shared" si="23"/>
        <v>33</v>
      </c>
      <c r="C44" s="11">
        <f t="shared" si="24"/>
        <v>0</v>
      </c>
      <c r="D44" s="11">
        <f t="shared" si="39"/>
        <v>0</v>
      </c>
      <c r="E44" s="1">
        <f t="shared" si="40"/>
        <v>3</v>
      </c>
      <c r="F44" s="79">
        <f t="shared" si="0"/>
      </c>
      <c r="G44" s="11">
        <f t="shared" si="1"/>
      </c>
      <c r="H44" s="1">
        <f aca="true" t="shared" si="53" ref="H44:H75">IF(J44="△",AJ44,"")</f>
      </c>
      <c r="I44" s="1">
        <f aca="true" t="shared" si="54" ref="I44:I75">IF(J44="△",AH44,"")</f>
      </c>
      <c r="J44" s="1">
        <f aca="true" t="shared" si="55" ref="J44:J75">IF(R44="△",R44,"")</f>
      </c>
      <c r="K44" s="1">
        <f t="shared" si="5"/>
      </c>
      <c r="L44" s="1">
        <f aca="true" t="shared" si="56" ref="L44:L75">IF(R44="◯",M44,"")</f>
      </c>
      <c r="M44" s="1">
        <f aca="true" t="shared" si="57" ref="M44:M75">IF(S44="★",AJ44,"")</f>
      </c>
      <c r="N44" s="1">
        <f aca="true" t="shared" si="58" ref="N44:N75">IF(S44="★",AH44,"")</f>
      </c>
      <c r="O44" s="1">
        <f t="shared" si="41"/>
        <v>2</v>
      </c>
      <c r="P44" s="1">
        <f t="shared" si="42"/>
        <v>0</v>
      </c>
      <c r="Q44" s="1">
        <f t="shared" si="25"/>
      </c>
      <c r="R44" s="1">
        <f aca="true" t="shared" si="59" ref="R44:R75">IF(S44="★",AG44,"")</f>
      </c>
      <c r="T44" s="94">
        <f t="shared" si="27"/>
      </c>
      <c r="U44" s="94">
        <f t="shared" si="28"/>
      </c>
      <c r="V44" s="94">
        <f aca="true" t="shared" si="60" ref="V44:V75">IF(C44=0,"",AG44)</f>
      </c>
      <c r="W44" s="94">
        <f t="shared" si="43"/>
        <v>5</v>
      </c>
      <c r="X44" s="10" t="str">
        <f t="shared" si="44"/>
        <v>◯</v>
      </c>
      <c r="Y44" s="10">
        <f t="shared" si="10"/>
      </c>
      <c r="Z44" s="10">
        <f t="shared" si="11"/>
      </c>
      <c r="AA44" s="1">
        <f t="shared" si="12"/>
      </c>
      <c r="AB44" s="12">
        <f t="shared" si="45"/>
        <v>2</v>
      </c>
      <c r="AC44" s="12">
        <f t="shared" si="29"/>
        <v>21</v>
      </c>
      <c r="AG44" s="15" t="s">
        <v>94</v>
      </c>
      <c r="AH44" s="16">
        <f>IF(AG44="◯",3,"")</f>
        <v>3</v>
      </c>
      <c r="AJ44" s="13">
        <v>2</v>
      </c>
      <c r="AK44" s="15" t="s">
        <v>95</v>
      </c>
      <c r="AO44" s="14">
        <f t="shared" si="30"/>
        <v>10</v>
      </c>
      <c r="AP44" s="12">
        <f t="shared" si="31"/>
        <v>0</v>
      </c>
      <c r="AQ44" s="11">
        <f t="shared" si="13"/>
        <v>2</v>
      </c>
      <c r="AR44" s="11">
        <f t="shared" si="14"/>
      </c>
      <c r="AS44" s="10">
        <f t="shared" si="32"/>
      </c>
      <c r="AT44" s="10" t="str">
        <f t="shared" si="46"/>
        <v>●</v>
      </c>
      <c r="AU44" s="1">
        <f t="shared" si="47"/>
        <v>0</v>
      </c>
      <c r="AV44" s="10">
        <f t="shared" si="33"/>
      </c>
      <c r="AW44" s="10">
        <f t="shared" si="34"/>
      </c>
      <c r="AX44" s="10">
        <f t="shared" si="35"/>
      </c>
      <c r="AY44" s="20" t="s">
        <v>55</v>
      </c>
      <c r="AZ44" s="1" t="str">
        <f aca="true" t="shared" si="61" ref="AZ44:AZ75">IF(AY44="★",AK44,"")</f>
        <v>●</v>
      </c>
      <c r="BA44" s="11">
        <f t="shared" si="37"/>
        <v>0</v>
      </c>
      <c r="BB44" s="1">
        <f t="shared" si="48"/>
        <v>0</v>
      </c>
      <c r="BC44" s="1">
        <f t="shared" si="49"/>
        <v>2</v>
      </c>
      <c r="BD44" s="1">
        <f aca="true" t="shared" si="62" ref="BD44:BD75">IF(AY44="★",AJ44,"")</f>
        <v>2</v>
      </c>
      <c r="BE44" s="1">
        <f aca="true" t="shared" si="63" ref="BE44:BE75">IF(AY44="★",AH44,"")</f>
        <v>3</v>
      </c>
      <c r="BF44" s="1">
        <f aca="true" t="shared" si="64" ref="BF44:BF75">IF(AK44="◯",BE44,"")</f>
      </c>
      <c r="BG44" s="1">
        <f aca="true" t="shared" si="65" ref="BG44:BG75">IF(AY44="★",AQ44,"")</f>
        <v>2</v>
      </c>
      <c r="BH44" s="1">
        <f aca="true" t="shared" si="66" ref="BH44:BH75">IF(AZ44="△",AZ44,"")</f>
      </c>
      <c r="BI44" s="1">
        <f aca="true" t="shared" si="67" ref="BI44:BI75">IF(BH44="△",AJ44,"")</f>
      </c>
      <c r="BJ44" s="1">
        <f aca="true" t="shared" si="68" ref="BJ44:BJ75">IF(BH44="△",AH44,"")</f>
      </c>
      <c r="BK44" s="1">
        <f aca="true" t="shared" si="69" ref="BK44:BK75">IF(AY44="★",AS44,"")</f>
      </c>
      <c r="BL44" s="1" t="str">
        <f t="shared" si="38"/>
        <v>●</v>
      </c>
      <c r="BM44" s="1">
        <f t="shared" si="50"/>
        <v>0</v>
      </c>
      <c r="BN44" s="1">
        <f t="shared" si="51"/>
        <v>4</v>
      </c>
    </row>
    <row r="45" spans="2:66" ht="11.25" customHeight="1">
      <c r="B45" s="11">
        <f aca="true" t="shared" si="70" ref="B45:B76">IF(AG45="◯",B44+1,IF(AG45="●",B44+1,IF(AG45="△",B44+1,"-")))</f>
        <v>34</v>
      </c>
      <c r="C45" s="11">
        <f t="shared" si="24"/>
        <v>0</v>
      </c>
      <c r="D45" s="11">
        <f t="shared" si="39"/>
        <v>0</v>
      </c>
      <c r="E45" s="1">
        <f t="shared" si="40"/>
        <v>3</v>
      </c>
      <c r="F45" s="79">
        <f t="shared" si="0"/>
      </c>
      <c r="G45" s="11">
        <f t="shared" si="1"/>
      </c>
      <c r="H45" s="1">
        <f t="shared" si="53"/>
      </c>
      <c r="I45" s="1">
        <f t="shared" si="54"/>
      </c>
      <c r="J45" s="1">
        <f t="shared" si="55"/>
      </c>
      <c r="K45" s="1">
        <f t="shared" si="5"/>
      </c>
      <c r="L45" s="1">
        <f t="shared" si="56"/>
      </c>
      <c r="M45" s="1">
        <f t="shared" si="57"/>
      </c>
      <c r="N45" s="1">
        <f t="shared" si="58"/>
      </c>
      <c r="O45" s="1">
        <f t="shared" si="41"/>
        <v>2</v>
      </c>
      <c r="P45" s="1">
        <f t="shared" si="42"/>
        <v>0</v>
      </c>
      <c r="Q45" s="1">
        <f t="shared" si="25"/>
      </c>
      <c r="R45" s="1">
        <f t="shared" si="59"/>
      </c>
      <c r="T45" s="94">
        <f t="shared" si="27"/>
      </c>
      <c r="U45" s="94">
        <f t="shared" si="28"/>
      </c>
      <c r="V45" s="94">
        <f t="shared" si="60"/>
      </c>
      <c r="W45" s="94">
        <f t="shared" si="43"/>
        <v>5</v>
      </c>
      <c r="X45" s="10">
        <f t="shared" si="44"/>
      </c>
      <c r="Y45" s="10">
        <f t="shared" si="10"/>
      </c>
      <c r="Z45" s="10">
        <f t="shared" si="11"/>
      </c>
      <c r="AA45" s="1">
        <f t="shared" si="12"/>
        <v>1</v>
      </c>
      <c r="AB45" s="12">
        <f t="shared" si="45"/>
        <v>0</v>
      </c>
      <c r="AC45" s="12">
        <f t="shared" si="29"/>
        <v>21</v>
      </c>
      <c r="AG45" s="15" t="s">
        <v>96</v>
      </c>
      <c r="AH45" s="13">
        <v>1</v>
      </c>
      <c r="AJ45" s="16">
        <f>IF(AK45="◯",3,"")</f>
        <v>3</v>
      </c>
      <c r="AK45" s="15" t="s">
        <v>97</v>
      </c>
      <c r="AO45" s="14">
        <f t="shared" si="30"/>
        <v>11</v>
      </c>
      <c r="AP45" s="12">
        <f t="shared" si="31"/>
        <v>1</v>
      </c>
      <c r="AQ45" s="11">
        <f t="shared" si="13"/>
      </c>
      <c r="AR45" s="11">
        <f t="shared" si="14"/>
      </c>
      <c r="AS45" s="10">
        <f t="shared" si="32"/>
      </c>
      <c r="AT45" s="10">
        <f t="shared" si="46"/>
      </c>
      <c r="AU45" s="1">
        <f t="shared" si="47"/>
        <v>0</v>
      </c>
      <c r="AV45" s="10">
        <f t="shared" si="33"/>
      </c>
      <c r="AW45" s="10">
        <f t="shared" si="34"/>
      </c>
      <c r="AX45" s="10">
        <f t="shared" si="35"/>
      </c>
      <c r="AY45" s="20" t="s">
        <v>55</v>
      </c>
      <c r="AZ45" s="1" t="str">
        <f t="shared" si="61"/>
        <v>◯</v>
      </c>
      <c r="BA45" s="11">
        <f t="shared" si="37"/>
        <v>0</v>
      </c>
      <c r="BB45" s="1">
        <f t="shared" si="48"/>
        <v>1</v>
      </c>
      <c r="BC45" s="1">
        <f t="shared" si="49"/>
        <v>0</v>
      </c>
      <c r="BD45" s="1">
        <f t="shared" si="62"/>
        <v>3</v>
      </c>
      <c r="BE45" s="1">
        <f t="shared" si="63"/>
        <v>1</v>
      </c>
      <c r="BF45" s="1">
        <f t="shared" si="64"/>
        <v>1</v>
      </c>
      <c r="BG45" s="1">
        <f t="shared" si="65"/>
      </c>
      <c r="BH45" s="1">
        <f t="shared" si="66"/>
      </c>
      <c r="BI45" s="1">
        <f t="shared" si="67"/>
      </c>
      <c r="BJ45" s="1">
        <f t="shared" si="68"/>
      </c>
      <c r="BK45" s="1">
        <f t="shared" si="69"/>
      </c>
      <c r="BL45" s="1">
        <f t="shared" si="38"/>
      </c>
      <c r="BM45" s="1">
        <f t="shared" si="50"/>
        <v>0</v>
      </c>
      <c r="BN45" s="1">
        <f t="shared" si="51"/>
        <v>4</v>
      </c>
    </row>
    <row r="46" spans="2:66" ht="11.25" customHeight="1">
      <c r="B46" s="11">
        <f t="shared" si="70"/>
        <v>35</v>
      </c>
      <c r="C46" s="11">
        <f t="shared" si="24"/>
        <v>0</v>
      </c>
      <c r="D46" s="11">
        <f t="shared" si="39"/>
        <v>0</v>
      </c>
      <c r="E46" s="1">
        <f t="shared" si="40"/>
        <v>3</v>
      </c>
      <c r="F46" s="79">
        <f t="shared" si="0"/>
      </c>
      <c r="G46" s="11">
        <f t="shared" si="1"/>
      </c>
      <c r="H46" s="1">
        <f t="shared" si="53"/>
      </c>
      <c r="I46" s="1">
        <f t="shared" si="54"/>
      </c>
      <c r="J46" s="1">
        <f t="shared" si="55"/>
      </c>
      <c r="K46" s="1">
        <f t="shared" si="5"/>
      </c>
      <c r="L46" s="1">
        <f t="shared" si="56"/>
      </c>
      <c r="M46" s="1">
        <f t="shared" si="57"/>
      </c>
      <c r="N46" s="1">
        <f t="shared" si="58"/>
      </c>
      <c r="O46" s="1">
        <f t="shared" si="41"/>
        <v>2</v>
      </c>
      <c r="P46" s="1">
        <f t="shared" si="42"/>
        <v>0</v>
      </c>
      <c r="Q46" s="1">
        <f t="shared" si="25"/>
      </c>
      <c r="R46" s="1">
        <f t="shared" si="59"/>
      </c>
      <c r="T46" s="94">
        <f t="shared" si="27"/>
      </c>
      <c r="U46" s="94">
        <f t="shared" si="28"/>
      </c>
      <c r="V46" s="94">
        <f t="shared" si="60"/>
      </c>
      <c r="W46" s="94">
        <f t="shared" si="43"/>
        <v>5</v>
      </c>
      <c r="X46" s="10">
        <f t="shared" si="44"/>
      </c>
      <c r="Y46" s="10">
        <f t="shared" si="10"/>
      </c>
      <c r="Z46" s="10">
        <f t="shared" si="11"/>
      </c>
      <c r="AA46" s="1">
        <f t="shared" si="12"/>
      </c>
      <c r="AB46" s="12">
        <f t="shared" si="45"/>
        <v>1</v>
      </c>
      <c r="AC46" s="12">
        <f t="shared" si="29"/>
        <v>22</v>
      </c>
      <c r="AG46" s="15" t="s">
        <v>98</v>
      </c>
      <c r="AH46" s="16">
        <f>IF(AG46="◯",3,"")</f>
        <v>3</v>
      </c>
      <c r="AJ46" s="13">
        <v>1</v>
      </c>
      <c r="AK46" s="15" t="s">
        <v>99</v>
      </c>
      <c r="AO46" s="14">
        <f t="shared" si="30"/>
        <v>11</v>
      </c>
      <c r="AP46" s="12">
        <f t="shared" si="31"/>
        <v>0</v>
      </c>
      <c r="AQ46" s="11">
        <f t="shared" si="13"/>
        <v>1</v>
      </c>
      <c r="AR46" s="11">
        <f t="shared" si="14"/>
      </c>
      <c r="AS46" s="10">
        <f t="shared" si="32"/>
      </c>
      <c r="AT46" s="10">
        <f t="shared" si="46"/>
      </c>
      <c r="AU46" s="1">
        <f t="shared" si="47"/>
        <v>0</v>
      </c>
      <c r="AV46" s="10">
        <f t="shared" si="33"/>
      </c>
      <c r="AW46" s="10">
        <f t="shared" si="34"/>
      </c>
      <c r="AX46" s="10">
        <f t="shared" si="35"/>
      </c>
      <c r="AY46" s="20" t="s">
        <v>55</v>
      </c>
      <c r="AZ46" s="1" t="str">
        <f t="shared" si="61"/>
        <v>●</v>
      </c>
      <c r="BA46" s="11">
        <f t="shared" si="37"/>
        <v>0</v>
      </c>
      <c r="BB46" s="1">
        <f t="shared" si="48"/>
        <v>0</v>
      </c>
      <c r="BC46" s="1">
        <f t="shared" si="49"/>
        <v>1</v>
      </c>
      <c r="BD46" s="1">
        <f t="shared" si="62"/>
        <v>1</v>
      </c>
      <c r="BE46" s="1">
        <f t="shared" si="63"/>
        <v>3</v>
      </c>
      <c r="BF46" s="1">
        <f t="shared" si="64"/>
      </c>
      <c r="BG46" s="1">
        <f t="shared" si="65"/>
        <v>1</v>
      </c>
      <c r="BH46" s="1">
        <f t="shared" si="66"/>
      </c>
      <c r="BI46" s="1">
        <f t="shared" si="67"/>
      </c>
      <c r="BJ46" s="1">
        <f t="shared" si="68"/>
      </c>
      <c r="BK46" s="1">
        <f t="shared" si="69"/>
      </c>
      <c r="BL46" s="1">
        <f t="shared" si="38"/>
      </c>
      <c r="BM46" s="1">
        <f t="shared" si="50"/>
        <v>0</v>
      </c>
      <c r="BN46" s="1">
        <f t="shared" si="51"/>
        <v>4</v>
      </c>
    </row>
    <row r="47" spans="2:66" ht="11.25" customHeight="1">
      <c r="B47" s="11">
        <f t="shared" si="70"/>
        <v>36</v>
      </c>
      <c r="C47" s="11">
        <f t="shared" si="24"/>
        <v>0</v>
      </c>
      <c r="D47" s="11">
        <f t="shared" si="39"/>
        <v>0</v>
      </c>
      <c r="E47" s="1">
        <f t="shared" si="40"/>
        <v>3</v>
      </c>
      <c r="F47" s="79">
        <f t="shared" si="0"/>
      </c>
      <c r="G47" s="11">
        <f t="shared" si="1"/>
      </c>
      <c r="H47" s="1">
        <f t="shared" si="53"/>
      </c>
      <c r="I47" s="1">
        <f t="shared" si="54"/>
      </c>
      <c r="J47" s="1">
        <f t="shared" si="55"/>
      </c>
      <c r="K47" s="1">
        <f t="shared" si="5"/>
      </c>
      <c r="L47" s="1">
        <f t="shared" si="56"/>
      </c>
      <c r="M47" s="1">
        <f t="shared" si="57"/>
      </c>
      <c r="N47" s="1">
        <f t="shared" si="58"/>
      </c>
      <c r="O47" s="1">
        <f t="shared" si="41"/>
        <v>2</v>
      </c>
      <c r="P47" s="1">
        <f t="shared" si="42"/>
        <v>0</v>
      </c>
      <c r="Q47" s="1">
        <f t="shared" si="25"/>
      </c>
      <c r="R47" s="1">
        <f t="shared" si="59"/>
      </c>
      <c r="T47" s="94">
        <f t="shared" si="27"/>
      </c>
      <c r="U47" s="94">
        <f t="shared" si="28"/>
      </c>
      <c r="V47" s="94">
        <f t="shared" si="60"/>
      </c>
      <c r="W47" s="94">
        <f t="shared" si="43"/>
        <v>5</v>
      </c>
      <c r="X47" s="10">
        <f t="shared" si="44"/>
      </c>
      <c r="Y47" s="10" t="str">
        <f t="shared" si="10"/>
        <v>◎</v>
      </c>
      <c r="Z47" s="10">
        <f t="shared" si="11"/>
      </c>
      <c r="AA47" s="1">
        <f t="shared" si="12"/>
      </c>
      <c r="AB47" s="12">
        <f t="shared" si="45"/>
        <v>2</v>
      </c>
      <c r="AC47" s="12">
        <f t="shared" si="29"/>
        <v>23</v>
      </c>
      <c r="AG47" s="15" t="s">
        <v>100</v>
      </c>
      <c r="AH47" s="16">
        <f>IF(AG47="◯",3,"")</f>
        <v>3</v>
      </c>
      <c r="AJ47" s="13">
        <v>0</v>
      </c>
      <c r="AK47" s="15" t="s">
        <v>101</v>
      </c>
      <c r="AO47" s="14">
        <f t="shared" si="30"/>
        <v>11</v>
      </c>
      <c r="AP47" s="12">
        <f t="shared" si="31"/>
        <v>0</v>
      </c>
      <c r="AQ47" s="11">
        <f t="shared" si="13"/>
        <v>0</v>
      </c>
      <c r="AR47" s="11">
        <f t="shared" si="14"/>
      </c>
      <c r="AS47" s="10">
        <f t="shared" si="32"/>
      </c>
      <c r="AT47" s="10">
        <f t="shared" si="46"/>
      </c>
      <c r="AU47" s="1">
        <f t="shared" si="47"/>
        <v>0</v>
      </c>
      <c r="AV47" s="10">
        <f t="shared" si="33"/>
      </c>
      <c r="AW47" s="10">
        <f t="shared" si="34"/>
      </c>
      <c r="AX47" s="10">
        <f t="shared" si="35"/>
      </c>
      <c r="AY47" s="20" t="s">
        <v>55</v>
      </c>
      <c r="AZ47" s="1" t="str">
        <f t="shared" si="61"/>
        <v>●</v>
      </c>
      <c r="BA47" s="11">
        <f t="shared" si="37"/>
        <v>0</v>
      </c>
      <c r="BB47" s="1">
        <f t="shared" si="48"/>
        <v>0</v>
      </c>
      <c r="BC47" s="1">
        <f t="shared" si="49"/>
        <v>2</v>
      </c>
      <c r="BD47" s="1">
        <f t="shared" si="62"/>
        <v>0</v>
      </c>
      <c r="BE47" s="1">
        <f t="shared" si="63"/>
        <v>3</v>
      </c>
      <c r="BF47" s="1">
        <f t="shared" si="64"/>
      </c>
      <c r="BG47" s="1">
        <f t="shared" si="65"/>
        <v>0</v>
      </c>
      <c r="BH47" s="1">
        <f t="shared" si="66"/>
      </c>
      <c r="BI47" s="1">
        <f t="shared" si="67"/>
      </c>
      <c r="BJ47" s="1">
        <f t="shared" si="68"/>
      </c>
      <c r="BK47" s="1">
        <f t="shared" si="69"/>
      </c>
      <c r="BL47" s="1">
        <f t="shared" si="38"/>
      </c>
      <c r="BM47" s="1">
        <f t="shared" si="50"/>
        <v>0</v>
      </c>
      <c r="BN47" s="1">
        <f t="shared" si="51"/>
        <v>4</v>
      </c>
    </row>
    <row r="48" spans="2:66" ht="11.25" customHeight="1">
      <c r="B48" s="11">
        <f t="shared" si="70"/>
        <v>37</v>
      </c>
      <c r="C48" s="11">
        <f t="shared" si="24"/>
        <v>0</v>
      </c>
      <c r="D48" s="11">
        <f t="shared" si="39"/>
        <v>0</v>
      </c>
      <c r="E48" s="1">
        <f t="shared" si="40"/>
        <v>3</v>
      </c>
      <c r="F48" s="79">
        <f t="shared" si="0"/>
      </c>
      <c r="G48" s="11">
        <f t="shared" si="1"/>
      </c>
      <c r="H48" s="1">
        <f t="shared" si="53"/>
      </c>
      <c r="I48" s="1">
        <f t="shared" si="54"/>
      </c>
      <c r="J48" s="1">
        <f t="shared" si="55"/>
      </c>
      <c r="K48" s="1">
        <f t="shared" si="5"/>
      </c>
      <c r="L48" s="1">
        <f t="shared" si="56"/>
      </c>
      <c r="M48" s="1">
        <f t="shared" si="57"/>
      </c>
      <c r="N48" s="1">
        <f t="shared" si="58"/>
      </c>
      <c r="O48" s="1">
        <f t="shared" si="41"/>
        <v>2</v>
      </c>
      <c r="P48" s="1">
        <f t="shared" si="42"/>
        <v>0</v>
      </c>
      <c r="Q48" s="1">
        <f t="shared" si="25"/>
      </c>
      <c r="R48" s="1">
        <f t="shared" si="59"/>
      </c>
      <c r="T48" s="94">
        <f t="shared" si="27"/>
      </c>
      <c r="U48" s="94">
        <f t="shared" si="28"/>
      </c>
      <c r="V48" s="94">
        <f t="shared" si="60"/>
      </c>
      <c r="W48" s="94">
        <f t="shared" si="43"/>
        <v>0</v>
      </c>
      <c r="X48" s="10" t="str">
        <f t="shared" si="44"/>
        <v>●</v>
      </c>
      <c r="Y48" s="10">
        <f t="shared" si="10"/>
      </c>
      <c r="Z48" s="10">
        <f t="shared" si="11"/>
      </c>
      <c r="AA48" s="1">
        <f t="shared" si="12"/>
        <v>2</v>
      </c>
      <c r="AB48" s="12">
        <f t="shared" si="45"/>
        <v>0</v>
      </c>
      <c r="AC48" s="12">
        <f t="shared" si="29"/>
        <v>23</v>
      </c>
      <c r="AG48" s="15" t="s">
        <v>102</v>
      </c>
      <c r="AH48" s="13">
        <v>2</v>
      </c>
      <c r="AJ48" s="16">
        <f>IF(AK48="◯",3,"")</f>
        <v>3</v>
      </c>
      <c r="AK48" s="15" t="s">
        <v>103</v>
      </c>
      <c r="AO48" s="14">
        <f t="shared" si="30"/>
        <v>12</v>
      </c>
      <c r="AP48" s="12">
        <f t="shared" si="31"/>
        <v>1</v>
      </c>
      <c r="AQ48" s="11">
        <f t="shared" si="13"/>
      </c>
      <c r="AR48" s="11">
        <f t="shared" si="14"/>
      </c>
      <c r="AS48" s="10">
        <f t="shared" si="32"/>
      </c>
      <c r="AT48" s="10" t="str">
        <f t="shared" si="46"/>
        <v>◯</v>
      </c>
      <c r="AU48" s="1">
        <f t="shared" si="47"/>
        <v>1</v>
      </c>
      <c r="AV48" s="10">
        <f t="shared" si="33"/>
      </c>
      <c r="AW48" s="10">
        <f t="shared" si="34"/>
      </c>
      <c r="AX48" s="10">
        <f t="shared" si="35"/>
      </c>
      <c r="AY48" s="20" t="s">
        <v>55</v>
      </c>
      <c r="AZ48" s="1" t="str">
        <f t="shared" si="61"/>
        <v>◯</v>
      </c>
      <c r="BA48" s="11">
        <f t="shared" si="37"/>
        <v>0</v>
      </c>
      <c r="BB48" s="1">
        <f t="shared" si="48"/>
        <v>1</v>
      </c>
      <c r="BC48" s="1">
        <f t="shared" si="49"/>
        <v>0</v>
      </c>
      <c r="BD48" s="1">
        <f t="shared" si="62"/>
        <v>3</v>
      </c>
      <c r="BE48" s="1">
        <f t="shared" si="63"/>
        <v>2</v>
      </c>
      <c r="BF48" s="1">
        <f t="shared" si="64"/>
        <v>2</v>
      </c>
      <c r="BG48" s="1">
        <f t="shared" si="65"/>
      </c>
      <c r="BH48" s="1">
        <f t="shared" si="66"/>
      </c>
      <c r="BI48" s="1">
        <f t="shared" si="67"/>
      </c>
      <c r="BJ48" s="1">
        <f t="shared" si="68"/>
      </c>
      <c r="BK48" s="1">
        <f t="shared" si="69"/>
      </c>
      <c r="BL48" s="1" t="str">
        <f t="shared" si="38"/>
        <v>◯</v>
      </c>
      <c r="BM48" s="1">
        <f t="shared" si="50"/>
        <v>1</v>
      </c>
      <c r="BN48" s="1">
        <f t="shared" si="51"/>
        <v>0</v>
      </c>
    </row>
    <row r="49" spans="2:66" ht="11.25" customHeight="1">
      <c r="B49" s="11">
        <f t="shared" si="70"/>
        <v>38</v>
      </c>
      <c r="C49" s="11">
        <f t="shared" si="24"/>
        <v>0</v>
      </c>
      <c r="D49" s="11">
        <f t="shared" si="39"/>
        <v>0</v>
      </c>
      <c r="E49" s="1">
        <f t="shared" si="40"/>
        <v>3</v>
      </c>
      <c r="F49" s="79">
        <f t="shared" si="0"/>
      </c>
      <c r="G49" s="11">
        <f t="shared" si="1"/>
      </c>
      <c r="H49" s="1">
        <f t="shared" si="53"/>
      </c>
      <c r="I49" s="1">
        <f t="shared" si="54"/>
      </c>
      <c r="J49" s="1">
        <f t="shared" si="55"/>
      </c>
      <c r="K49" s="1">
        <f t="shared" si="5"/>
      </c>
      <c r="L49" s="1">
        <f t="shared" si="56"/>
      </c>
      <c r="M49" s="1">
        <f t="shared" si="57"/>
      </c>
      <c r="N49" s="1">
        <f t="shared" si="58"/>
      </c>
      <c r="O49" s="1">
        <f t="shared" si="41"/>
        <v>2</v>
      </c>
      <c r="P49" s="1">
        <f t="shared" si="42"/>
        <v>0</v>
      </c>
      <c r="Q49" s="1">
        <f t="shared" si="25"/>
      </c>
      <c r="R49" s="1">
        <f t="shared" si="59"/>
      </c>
      <c r="T49" s="94">
        <f t="shared" si="27"/>
      </c>
      <c r="U49" s="94">
        <f t="shared" si="28"/>
      </c>
      <c r="V49" s="94">
        <f t="shared" si="60"/>
      </c>
      <c r="W49" s="94">
        <f t="shared" si="43"/>
        <v>0</v>
      </c>
      <c r="X49" s="10" t="str">
        <f t="shared" si="44"/>
        <v>●</v>
      </c>
      <c r="Y49" s="10">
        <f t="shared" si="10"/>
      </c>
      <c r="Z49" s="10">
        <f t="shared" si="11"/>
      </c>
      <c r="AA49" s="1">
        <f t="shared" si="12"/>
        <v>2</v>
      </c>
      <c r="AB49" s="12">
        <f t="shared" si="45"/>
        <v>0</v>
      </c>
      <c r="AC49" s="12">
        <f t="shared" si="29"/>
        <v>23</v>
      </c>
      <c r="AG49" s="15" t="s">
        <v>104</v>
      </c>
      <c r="AH49" s="13">
        <v>2</v>
      </c>
      <c r="AJ49" s="16">
        <f>IF(AK49="◯",3,"")</f>
        <v>3</v>
      </c>
      <c r="AK49" s="15" t="s">
        <v>105</v>
      </c>
      <c r="AO49" s="14">
        <f t="shared" si="30"/>
        <v>13</v>
      </c>
      <c r="AP49" s="12">
        <f t="shared" si="31"/>
        <v>2</v>
      </c>
      <c r="AQ49" s="11">
        <f t="shared" si="13"/>
      </c>
      <c r="AR49" s="11">
        <f t="shared" si="14"/>
      </c>
      <c r="AS49" s="10">
        <f t="shared" si="32"/>
      </c>
      <c r="AT49" s="10" t="str">
        <f t="shared" si="46"/>
        <v>◯</v>
      </c>
      <c r="AU49" s="1">
        <f t="shared" si="47"/>
        <v>2</v>
      </c>
      <c r="AV49" s="10">
        <f t="shared" si="33"/>
      </c>
      <c r="AW49" s="10">
        <f t="shared" si="34"/>
      </c>
      <c r="AX49" s="10">
        <f t="shared" si="35"/>
      </c>
      <c r="AY49" s="20" t="s">
        <v>55</v>
      </c>
      <c r="AZ49" s="1" t="str">
        <f t="shared" si="61"/>
        <v>◯</v>
      </c>
      <c r="BA49" s="11">
        <f t="shared" si="37"/>
        <v>0</v>
      </c>
      <c r="BB49" s="1">
        <f t="shared" si="48"/>
        <v>2</v>
      </c>
      <c r="BC49" s="1">
        <f t="shared" si="49"/>
        <v>0</v>
      </c>
      <c r="BD49" s="1">
        <f t="shared" si="62"/>
        <v>3</v>
      </c>
      <c r="BE49" s="1">
        <f t="shared" si="63"/>
        <v>2</v>
      </c>
      <c r="BF49" s="1">
        <f t="shared" si="64"/>
        <v>2</v>
      </c>
      <c r="BG49" s="1">
        <f t="shared" si="65"/>
      </c>
      <c r="BH49" s="1">
        <f t="shared" si="66"/>
      </c>
      <c r="BI49" s="1">
        <f t="shared" si="67"/>
      </c>
      <c r="BJ49" s="1">
        <f t="shared" si="68"/>
      </c>
      <c r="BK49" s="1">
        <f t="shared" si="69"/>
      </c>
      <c r="BL49" s="1" t="str">
        <f t="shared" si="38"/>
        <v>◯</v>
      </c>
      <c r="BM49" s="1">
        <f t="shared" si="50"/>
        <v>2</v>
      </c>
      <c r="BN49" s="1">
        <f t="shared" si="51"/>
        <v>0</v>
      </c>
    </row>
    <row r="50" spans="2:66" ht="11.25" customHeight="1">
      <c r="B50" s="11">
        <f t="shared" si="70"/>
        <v>39</v>
      </c>
      <c r="C50" s="11">
        <f t="shared" si="24"/>
        <v>0</v>
      </c>
      <c r="D50" s="11">
        <f t="shared" si="39"/>
        <v>0</v>
      </c>
      <c r="E50" s="1">
        <f t="shared" si="40"/>
        <v>3</v>
      </c>
      <c r="F50" s="79">
        <f t="shared" si="0"/>
      </c>
      <c r="G50" s="11">
        <f t="shared" si="1"/>
      </c>
      <c r="H50" s="1">
        <f t="shared" si="53"/>
      </c>
      <c r="I50" s="1">
        <f t="shared" si="54"/>
      </c>
      <c r="J50" s="1">
        <f t="shared" si="55"/>
      </c>
      <c r="K50" s="1">
        <f t="shared" si="5"/>
      </c>
      <c r="L50" s="1">
        <f t="shared" si="56"/>
      </c>
      <c r="M50" s="1">
        <f t="shared" si="57"/>
      </c>
      <c r="N50" s="1">
        <f t="shared" si="58"/>
      </c>
      <c r="O50" s="1">
        <f t="shared" si="41"/>
        <v>2</v>
      </c>
      <c r="P50" s="1">
        <f t="shared" si="42"/>
        <v>0</v>
      </c>
      <c r="Q50" s="1">
        <f t="shared" si="25"/>
      </c>
      <c r="R50" s="1">
        <f t="shared" si="59"/>
      </c>
      <c r="T50" s="94">
        <f t="shared" si="27"/>
      </c>
      <c r="U50" s="94">
        <f t="shared" si="28"/>
      </c>
      <c r="V50" s="94">
        <f t="shared" si="60"/>
      </c>
      <c r="W50" s="94">
        <f t="shared" si="43"/>
        <v>0</v>
      </c>
      <c r="X50" s="10">
        <f t="shared" si="44"/>
      </c>
      <c r="Y50" s="10" t="str">
        <f t="shared" si="10"/>
        <v>◎</v>
      </c>
      <c r="Z50" s="10">
        <f t="shared" si="11"/>
      </c>
      <c r="AA50" s="1">
        <f t="shared" si="12"/>
      </c>
      <c r="AB50" s="12">
        <f t="shared" si="45"/>
        <v>1</v>
      </c>
      <c r="AC50" s="12">
        <f t="shared" si="29"/>
        <v>24</v>
      </c>
      <c r="AG50" s="15" t="s">
        <v>71</v>
      </c>
      <c r="AH50" s="16">
        <f aca="true" t="shared" si="71" ref="AH50:AH56">IF(AG50="◯",3,"")</f>
        <v>3</v>
      </c>
      <c r="AJ50" s="13">
        <v>0</v>
      </c>
      <c r="AK50" s="15" t="s">
        <v>70</v>
      </c>
      <c r="AO50" s="14">
        <f t="shared" si="30"/>
        <v>13</v>
      </c>
      <c r="AP50" s="12">
        <f t="shared" si="31"/>
        <v>0</v>
      </c>
      <c r="AQ50" s="11">
        <f t="shared" si="13"/>
        <v>0</v>
      </c>
      <c r="AR50" s="11">
        <f t="shared" si="14"/>
      </c>
      <c r="AS50" s="10">
        <f t="shared" si="32"/>
      </c>
      <c r="AT50" s="10">
        <f t="shared" si="46"/>
      </c>
      <c r="AU50" s="1">
        <f t="shared" si="47"/>
        <v>2</v>
      </c>
      <c r="AV50" s="10">
        <f t="shared" si="33"/>
      </c>
      <c r="AW50" s="10">
        <f t="shared" si="34"/>
      </c>
      <c r="AX50" s="10">
        <f t="shared" si="35"/>
      </c>
      <c r="AY50" s="20" t="s">
        <v>55</v>
      </c>
      <c r="AZ50" s="1" t="str">
        <f t="shared" si="61"/>
        <v>●</v>
      </c>
      <c r="BA50" s="11">
        <f t="shared" si="37"/>
        <v>0</v>
      </c>
      <c r="BB50" s="1">
        <f t="shared" si="48"/>
        <v>0</v>
      </c>
      <c r="BC50" s="1">
        <f t="shared" si="49"/>
        <v>1</v>
      </c>
      <c r="BD50" s="1">
        <f t="shared" si="62"/>
        <v>0</v>
      </c>
      <c r="BE50" s="1">
        <f t="shared" si="63"/>
        <v>3</v>
      </c>
      <c r="BF50" s="1">
        <f t="shared" si="64"/>
      </c>
      <c r="BG50" s="1">
        <f t="shared" si="65"/>
        <v>0</v>
      </c>
      <c r="BH50" s="1">
        <f t="shared" si="66"/>
      </c>
      <c r="BI50" s="1">
        <f t="shared" si="67"/>
      </c>
      <c r="BJ50" s="1">
        <f t="shared" si="68"/>
      </c>
      <c r="BK50" s="1">
        <f t="shared" si="69"/>
      </c>
      <c r="BL50" s="1">
        <f t="shared" si="38"/>
      </c>
      <c r="BM50" s="1">
        <f t="shared" si="50"/>
        <v>2</v>
      </c>
      <c r="BN50" s="1">
        <f t="shared" si="51"/>
        <v>0</v>
      </c>
    </row>
    <row r="51" spans="2:66" ht="11.25" customHeight="1">
      <c r="B51" s="11">
        <f t="shared" si="70"/>
        <v>40</v>
      </c>
      <c r="C51" s="11">
        <f t="shared" si="24"/>
        <v>0</v>
      </c>
      <c r="D51" s="11">
        <f t="shared" si="39"/>
        <v>0</v>
      </c>
      <c r="E51" s="1">
        <f t="shared" si="40"/>
        <v>3</v>
      </c>
      <c r="F51" s="79">
        <f t="shared" si="0"/>
      </c>
      <c r="G51" s="11">
        <f t="shared" si="1"/>
      </c>
      <c r="H51" s="1">
        <f t="shared" si="53"/>
      </c>
      <c r="I51" s="1">
        <f t="shared" si="54"/>
      </c>
      <c r="J51" s="1">
        <f t="shared" si="55"/>
      </c>
      <c r="K51" s="1">
        <f t="shared" si="5"/>
      </c>
      <c r="L51" s="1">
        <f t="shared" si="56"/>
      </c>
      <c r="M51" s="1">
        <f t="shared" si="57"/>
      </c>
      <c r="N51" s="1">
        <f t="shared" si="58"/>
      </c>
      <c r="O51" s="1">
        <f t="shared" si="41"/>
        <v>2</v>
      </c>
      <c r="P51" s="1">
        <f t="shared" si="42"/>
        <v>0</v>
      </c>
      <c r="Q51" s="1">
        <f t="shared" si="25"/>
      </c>
      <c r="R51" s="1">
        <f t="shared" si="59"/>
      </c>
      <c r="T51" s="94">
        <f t="shared" si="27"/>
      </c>
      <c r="U51" s="94">
        <f t="shared" si="28"/>
      </c>
      <c r="V51" s="94">
        <f t="shared" si="60"/>
      </c>
      <c r="W51" s="94">
        <f t="shared" si="43"/>
        <v>0</v>
      </c>
      <c r="X51" s="10">
        <f t="shared" si="44"/>
      </c>
      <c r="Y51" s="10">
        <f t="shared" si="10"/>
      </c>
      <c r="Z51" s="10">
        <f t="shared" si="11"/>
      </c>
      <c r="AA51" s="1">
        <f t="shared" si="12"/>
      </c>
      <c r="AB51" s="12">
        <f t="shared" si="45"/>
        <v>2</v>
      </c>
      <c r="AC51" s="12">
        <f t="shared" si="29"/>
        <v>25</v>
      </c>
      <c r="AG51" s="15" t="s">
        <v>106</v>
      </c>
      <c r="AH51" s="16">
        <f t="shared" si="71"/>
        <v>3</v>
      </c>
      <c r="AJ51" s="13">
        <v>1</v>
      </c>
      <c r="AK51" s="15" t="s">
        <v>68</v>
      </c>
      <c r="AO51" s="14">
        <f t="shared" si="30"/>
        <v>13</v>
      </c>
      <c r="AP51" s="12">
        <f t="shared" si="31"/>
        <v>0</v>
      </c>
      <c r="AQ51" s="11">
        <f t="shared" si="13"/>
        <v>1</v>
      </c>
      <c r="AR51" s="11">
        <f t="shared" si="14"/>
      </c>
      <c r="AS51" s="10">
        <f t="shared" si="32"/>
      </c>
      <c r="AT51" s="10">
        <f t="shared" si="46"/>
      </c>
      <c r="AU51" s="1">
        <f t="shared" si="47"/>
        <v>2</v>
      </c>
      <c r="AV51" s="10">
        <f t="shared" si="33"/>
      </c>
      <c r="AW51" s="10">
        <f t="shared" si="34"/>
      </c>
      <c r="AX51" s="10">
        <f t="shared" si="35"/>
      </c>
      <c r="AY51" s="20" t="s">
        <v>55</v>
      </c>
      <c r="AZ51" s="1" t="str">
        <f t="shared" si="61"/>
        <v>●</v>
      </c>
      <c r="BA51" s="11">
        <f t="shared" si="37"/>
        <v>0</v>
      </c>
      <c r="BB51" s="1">
        <f t="shared" si="48"/>
        <v>0</v>
      </c>
      <c r="BC51" s="1">
        <f t="shared" si="49"/>
        <v>2</v>
      </c>
      <c r="BD51" s="1">
        <f t="shared" si="62"/>
        <v>1</v>
      </c>
      <c r="BE51" s="1">
        <f t="shared" si="63"/>
        <v>3</v>
      </c>
      <c r="BF51" s="1">
        <f t="shared" si="64"/>
      </c>
      <c r="BG51" s="1">
        <f t="shared" si="65"/>
        <v>1</v>
      </c>
      <c r="BH51" s="1">
        <f t="shared" si="66"/>
      </c>
      <c r="BI51" s="1">
        <f t="shared" si="67"/>
      </c>
      <c r="BJ51" s="1">
        <f t="shared" si="68"/>
      </c>
      <c r="BK51" s="1">
        <f t="shared" si="69"/>
      </c>
      <c r="BL51" s="1">
        <f t="shared" si="38"/>
      </c>
      <c r="BM51" s="1">
        <f t="shared" si="50"/>
        <v>2</v>
      </c>
      <c r="BN51" s="1">
        <f t="shared" si="51"/>
        <v>0</v>
      </c>
    </row>
    <row r="52" spans="2:66" ht="11.25" customHeight="1">
      <c r="B52" s="11">
        <f t="shared" si="70"/>
        <v>41</v>
      </c>
      <c r="C52" s="11">
        <f t="shared" si="24"/>
        <v>0</v>
      </c>
      <c r="D52" s="11">
        <f t="shared" si="39"/>
        <v>0</v>
      </c>
      <c r="E52" s="1">
        <f t="shared" si="40"/>
        <v>3</v>
      </c>
      <c r="F52" s="79">
        <f t="shared" si="0"/>
      </c>
      <c r="G52" s="11">
        <f t="shared" si="1"/>
      </c>
      <c r="H52" s="1">
        <f t="shared" si="53"/>
      </c>
      <c r="I52" s="1">
        <f t="shared" si="54"/>
      </c>
      <c r="J52" s="1">
        <f t="shared" si="55"/>
      </c>
      <c r="K52" s="1">
        <f t="shared" si="5"/>
      </c>
      <c r="L52" s="1">
        <f t="shared" si="56"/>
      </c>
      <c r="M52" s="1">
        <f t="shared" si="57"/>
      </c>
      <c r="N52" s="1">
        <f t="shared" si="58"/>
      </c>
      <c r="O52" s="1">
        <f t="shared" si="41"/>
        <v>2</v>
      </c>
      <c r="P52" s="1">
        <f t="shared" si="42"/>
        <v>0</v>
      </c>
      <c r="Q52" s="1">
        <f t="shared" si="25"/>
      </c>
      <c r="R52" s="1">
        <f t="shared" si="59"/>
      </c>
      <c r="T52" s="94">
        <f t="shared" si="27"/>
      </c>
      <c r="U52" s="94">
        <f t="shared" si="28"/>
      </c>
      <c r="V52" s="94">
        <f t="shared" si="60"/>
      </c>
      <c r="W52" s="94">
        <f t="shared" si="43"/>
        <v>0</v>
      </c>
      <c r="X52" s="10">
        <f t="shared" si="44"/>
      </c>
      <c r="Y52" s="10">
        <f t="shared" si="10"/>
      </c>
      <c r="Z52" s="10">
        <f t="shared" si="11"/>
      </c>
      <c r="AA52" s="1">
        <f t="shared" si="12"/>
      </c>
      <c r="AB52" s="12">
        <f t="shared" si="45"/>
        <v>3</v>
      </c>
      <c r="AC52" s="12">
        <f t="shared" si="29"/>
        <v>26</v>
      </c>
      <c r="AG52" s="15" t="s">
        <v>71</v>
      </c>
      <c r="AH52" s="16">
        <f t="shared" si="71"/>
        <v>3</v>
      </c>
      <c r="AJ52" s="13">
        <v>1</v>
      </c>
      <c r="AK52" s="15" t="s">
        <v>68</v>
      </c>
      <c r="AO52" s="14">
        <f t="shared" si="30"/>
        <v>13</v>
      </c>
      <c r="AP52" s="12">
        <f t="shared" si="31"/>
        <v>0</v>
      </c>
      <c r="AQ52" s="11">
        <f t="shared" si="13"/>
        <v>1</v>
      </c>
      <c r="AR52" s="11">
        <f t="shared" si="14"/>
      </c>
      <c r="AS52" s="10">
        <f t="shared" si="32"/>
      </c>
      <c r="AT52" s="10">
        <f t="shared" si="46"/>
      </c>
      <c r="AU52" s="1">
        <f t="shared" si="47"/>
        <v>2</v>
      </c>
      <c r="AV52" s="10">
        <f t="shared" si="33"/>
      </c>
      <c r="AW52" s="10">
        <f t="shared" si="34"/>
      </c>
      <c r="AX52" s="10">
        <f t="shared" si="35"/>
      </c>
      <c r="AY52" s="20" t="s">
        <v>55</v>
      </c>
      <c r="AZ52" s="1" t="str">
        <f t="shared" si="61"/>
        <v>●</v>
      </c>
      <c r="BA52" s="11">
        <f t="shared" si="37"/>
        <v>0</v>
      </c>
      <c r="BB52" s="1">
        <f t="shared" si="48"/>
        <v>0</v>
      </c>
      <c r="BC52" s="1">
        <f t="shared" si="49"/>
        <v>3</v>
      </c>
      <c r="BD52" s="1">
        <f t="shared" si="62"/>
        <v>1</v>
      </c>
      <c r="BE52" s="1">
        <f t="shared" si="63"/>
        <v>3</v>
      </c>
      <c r="BF52" s="1">
        <f t="shared" si="64"/>
      </c>
      <c r="BG52" s="1">
        <f t="shared" si="65"/>
        <v>1</v>
      </c>
      <c r="BH52" s="1">
        <f t="shared" si="66"/>
      </c>
      <c r="BI52" s="1">
        <f t="shared" si="67"/>
      </c>
      <c r="BJ52" s="1">
        <f t="shared" si="68"/>
      </c>
      <c r="BK52" s="1">
        <f t="shared" si="69"/>
      </c>
      <c r="BL52" s="1">
        <f t="shared" si="38"/>
      </c>
      <c r="BM52" s="1">
        <f t="shared" si="50"/>
        <v>2</v>
      </c>
      <c r="BN52" s="1">
        <f t="shared" si="51"/>
        <v>0</v>
      </c>
    </row>
    <row r="53" spans="2:66" ht="11.25" customHeight="1">
      <c r="B53" s="11">
        <f t="shared" si="70"/>
        <v>42</v>
      </c>
      <c r="C53" s="11">
        <f t="shared" si="24"/>
        <v>0</v>
      </c>
      <c r="D53" s="11">
        <f t="shared" si="39"/>
        <v>0</v>
      </c>
      <c r="E53" s="1">
        <f t="shared" si="40"/>
        <v>3</v>
      </c>
      <c r="F53" s="79">
        <f t="shared" si="0"/>
      </c>
      <c r="G53" s="11">
        <f t="shared" si="1"/>
      </c>
      <c r="H53" s="1">
        <f t="shared" si="53"/>
      </c>
      <c r="I53" s="1">
        <f t="shared" si="54"/>
      </c>
      <c r="J53" s="1">
        <f t="shared" si="55"/>
      </c>
      <c r="K53" s="1">
        <f t="shared" si="5"/>
      </c>
      <c r="L53" s="1">
        <f t="shared" si="56"/>
      </c>
      <c r="M53" s="1">
        <f t="shared" si="57"/>
      </c>
      <c r="N53" s="1">
        <f t="shared" si="58"/>
      </c>
      <c r="O53" s="1">
        <f t="shared" si="41"/>
        <v>2</v>
      </c>
      <c r="P53" s="1">
        <f t="shared" si="42"/>
        <v>0</v>
      </c>
      <c r="Q53" s="1">
        <f t="shared" si="25"/>
      </c>
      <c r="R53" s="1">
        <f t="shared" si="59"/>
      </c>
      <c r="T53" s="94">
        <f t="shared" si="27"/>
      </c>
      <c r="U53" s="94">
        <f t="shared" si="28"/>
      </c>
      <c r="V53" s="94">
        <f t="shared" si="60"/>
      </c>
      <c r="W53" s="94">
        <f t="shared" si="43"/>
        <v>0</v>
      </c>
      <c r="X53" s="10">
        <f t="shared" si="44"/>
      </c>
      <c r="Y53" s="10">
        <f t="shared" si="10"/>
      </c>
      <c r="Z53" s="10">
        <f t="shared" si="11"/>
      </c>
      <c r="AA53" s="1">
        <f t="shared" si="12"/>
      </c>
      <c r="AB53" s="12">
        <f t="shared" si="45"/>
        <v>4</v>
      </c>
      <c r="AC53" s="12">
        <f t="shared" si="29"/>
        <v>27</v>
      </c>
      <c r="AG53" s="15" t="s">
        <v>98</v>
      </c>
      <c r="AH53" s="16">
        <f t="shared" si="71"/>
        <v>3</v>
      </c>
      <c r="AJ53" s="13">
        <v>1</v>
      </c>
      <c r="AK53" s="15" t="s">
        <v>68</v>
      </c>
      <c r="AO53" s="14">
        <f t="shared" si="30"/>
        <v>13</v>
      </c>
      <c r="AP53" s="12">
        <f t="shared" si="31"/>
        <v>0</v>
      </c>
      <c r="AQ53" s="11">
        <f t="shared" si="13"/>
        <v>1</v>
      </c>
      <c r="AR53" s="11">
        <f t="shared" si="14"/>
      </c>
      <c r="AS53" s="10">
        <f t="shared" si="32"/>
      </c>
      <c r="AT53" s="10">
        <f t="shared" si="46"/>
      </c>
      <c r="AU53" s="1">
        <f t="shared" si="47"/>
        <v>2</v>
      </c>
      <c r="AV53" s="10">
        <f t="shared" si="33"/>
      </c>
      <c r="AW53" s="10">
        <f t="shared" si="34"/>
      </c>
      <c r="AX53" s="10">
        <f t="shared" si="35"/>
      </c>
      <c r="AY53" s="20" t="s">
        <v>55</v>
      </c>
      <c r="AZ53" s="1" t="str">
        <f t="shared" si="61"/>
        <v>●</v>
      </c>
      <c r="BA53" s="11">
        <f t="shared" si="37"/>
        <v>0</v>
      </c>
      <c r="BB53" s="1">
        <f t="shared" si="48"/>
        <v>0</v>
      </c>
      <c r="BC53" s="1">
        <f t="shared" si="49"/>
        <v>4</v>
      </c>
      <c r="BD53" s="1">
        <f t="shared" si="62"/>
        <v>1</v>
      </c>
      <c r="BE53" s="1">
        <f t="shared" si="63"/>
        <v>3</v>
      </c>
      <c r="BF53" s="1">
        <f t="shared" si="64"/>
      </c>
      <c r="BG53" s="1">
        <f t="shared" si="65"/>
        <v>1</v>
      </c>
      <c r="BH53" s="1">
        <f t="shared" si="66"/>
      </c>
      <c r="BI53" s="1">
        <f t="shared" si="67"/>
      </c>
      <c r="BJ53" s="1">
        <f t="shared" si="68"/>
      </c>
      <c r="BK53" s="1">
        <f t="shared" si="69"/>
      </c>
      <c r="BL53" s="1">
        <f t="shared" si="38"/>
      </c>
      <c r="BM53" s="1">
        <f t="shared" si="50"/>
        <v>2</v>
      </c>
      <c r="BN53" s="1">
        <f t="shared" si="51"/>
        <v>0</v>
      </c>
    </row>
    <row r="54" spans="2:66" ht="11.25" customHeight="1">
      <c r="B54" s="11">
        <f t="shared" si="70"/>
        <v>43</v>
      </c>
      <c r="C54" s="11">
        <f t="shared" si="24"/>
        <v>0</v>
      </c>
      <c r="D54" s="11">
        <f t="shared" si="39"/>
        <v>0</v>
      </c>
      <c r="E54" s="1">
        <f t="shared" si="40"/>
        <v>3</v>
      </c>
      <c r="F54" s="79">
        <f t="shared" si="0"/>
      </c>
      <c r="G54" s="11">
        <f t="shared" si="1"/>
      </c>
      <c r="H54" s="1">
        <f t="shared" si="53"/>
      </c>
      <c r="I54" s="1">
        <f t="shared" si="54"/>
      </c>
      <c r="J54" s="1">
        <f t="shared" si="55"/>
      </c>
      <c r="K54" s="1">
        <f t="shared" si="5"/>
      </c>
      <c r="L54" s="1">
        <f t="shared" si="56"/>
      </c>
      <c r="M54" s="1">
        <f t="shared" si="57"/>
      </c>
      <c r="N54" s="1">
        <f t="shared" si="58"/>
      </c>
      <c r="O54" s="1">
        <f t="shared" si="41"/>
        <v>2</v>
      </c>
      <c r="P54" s="1">
        <f t="shared" si="42"/>
        <v>0</v>
      </c>
      <c r="Q54" s="1">
        <f t="shared" si="25"/>
      </c>
      <c r="R54" s="1">
        <f t="shared" si="59"/>
      </c>
      <c r="T54" s="94">
        <f t="shared" si="27"/>
      </c>
      <c r="U54" s="94">
        <f t="shared" si="28"/>
      </c>
      <c r="V54" s="94">
        <f t="shared" si="60"/>
      </c>
      <c r="W54" s="94">
        <f t="shared" si="43"/>
        <v>0</v>
      </c>
      <c r="X54" s="10">
        <f t="shared" si="44"/>
      </c>
      <c r="Y54" s="10" t="str">
        <f t="shared" si="10"/>
        <v>◎</v>
      </c>
      <c r="Z54" s="10">
        <f t="shared" si="11"/>
      </c>
      <c r="AA54" s="1">
        <f t="shared" si="12"/>
      </c>
      <c r="AB54" s="12">
        <f t="shared" si="45"/>
        <v>5</v>
      </c>
      <c r="AC54" s="12">
        <f t="shared" si="29"/>
        <v>28</v>
      </c>
      <c r="AG54" s="15" t="s">
        <v>71</v>
      </c>
      <c r="AH54" s="16">
        <f t="shared" si="71"/>
        <v>3</v>
      </c>
      <c r="AJ54" s="13">
        <v>0</v>
      </c>
      <c r="AK54" s="15" t="s">
        <v>68</v>
      </c>
      <c r="AO54" s="14">
        <f t="shared" si="30"/>
        <v>13</v>
      </c>
      <c r="AP54" s="12">
        <f t="shared" si="31"/>
        <v>0</v>
      </c>
      <c r="AQ54" s="11">
        <f t="shared" si="13"/>
        <v>0</v>
      </c>
      <c r="AR54" s="11">
        <f t="shared" si="14"/>
      </c>
      <c r="AS54" s="10">
        <f t="shared" si="32"/>
      </c>
      <c r="AT54" s="10">
        <f t="shared" si="46"/>
      </c>
      <c r="AU54" s="1">
        <f t="shared" si="47"/>
        <v>2</v>
      </c>
      <c r="AV54" s="10">
        <f t="shared" si="33"/>
      </c>
      <c r="AW54" s="10">
        <f t="shared" si="34"/>
      </c>
      <c r="AX54" s="10">
        <f t="shared" si="35"/>
      </c>
      <c r="AY54" s="20" t="s">
        <v>55</v>
      </c>
      <c r="AZ54" s="1" t="str">
        <f t="shared" si="61"/>
        <v>●</v>
      </c>
      <c r="BA54" s="11">
        <f t="shared" si="37"/>
        <v>0</v>
      </c>
      <c r="BB54" s="1">
        <f t="shared" si="48"/>
        <v>0</v>
      </c>
      <c r="BC54" s="1">
        <f t="shared" si="49"/>
        <v>5</v>
      </c>
      <c r="BD54" s="1">
        <f t="shared" si="62"/>
        <v>0</v>
      </c>
      <c r="BE54" s="1">
        <f t="shared" si="63"/>
        <v>3</v>
      </c>
      <c r="BF54" s="1">
        <f t="shared" si="64"/>
      </c>
      <c r="BG54" s="1">
        <f t="shared" si="65"/>
        <v>0</v>
      </c>
      <c r="BH54" s="1">
        <f t="shared" si="66"/>
      </c>
      <c r="BI54" s="1">
        <f t="shared" si="67"/>
      </c>
      <c r="BJ54" s="1">
        <f t="shared" si="68"/>
      </c>
      <c r="BK54" s="1">
        <f t="shared" si="69"/>
      </c>
      <c r="BL54" s="1">
        <f t="shared" si="38"/>
      </c>
      <c r="BM54" s="1">
        <f t="shared" si="50"/>
        <v>2</v>
      </c>
      <c r="BN54" s="1">
        <f t="shared" si="51"/>
        <v>0</v>
      </c>
    </row>
    <row r="55" spans="2:66" ht="11.25" customHeight="1">
      <c r="B55" s="11">
        <f t="shared" si="70"/>
        <v>44</v>
      </c>
      <c r="C55" s="11">
        <f t="shared" si="24"/>
        <v>0</v>
      </c>
      <c r="D55" s="11">
        <f t="shared" si="39"/>
        <v>0</v>
      </c>
      <c r="E55" s="1">
        <f t="shared" si="40"/>
        <v>3</v>
      </c>
      <c r="F55" s="79">
        <f t="shared" si="0"/>
      </c>
      <c r="G55" s="11">
        <f t="shared" si="1"/>
      </c>
      <c r="H55" s="1">
        <f t="shared" si="53"/>
      </c>
      <c r="I55" s="1">
        <f t="shared" si="54"/>
      </c>
      <c r="J55" s="1">
        <f t="shared" si="55"/>
      </c>
      <c r="K55" s="1">
        <f t="shared" si="5"/>
      </c>
      <c r="L55" s="1">
        <f t="shared" si="56"/>
      </c>
      <c r="M55" s="1">
        <f t="shared" si="57"/>
      </c>
      <c r="N55" s="1">
        <f t="shared" si="58"/>
      </c>
      <c r="O55" s="1">
        <f t="shared" si="41"/>
        <v>2</v>
      </c>
      <c r="P55" s="1">
        <f t="shared" si="42"/>
        <v>0</v>
      </c>
      <c r="Q55" s="1">
        <f t="shared" si="25"/>
      </c>
      <c r="R55" s="1">
        <f t="shared" si="59"/>
      </c>
      <c r="T55" s="94">
        <f t="shared" si="27"/>
      </c>
      <c r="U55" s="94">
        <f t="shared" si="28"/>
      </c>
      <c r="V55" s="94">
        <f t="shared" si="60"/>
      </c>
      <c r="W55" s="94">
        <f t="shared" si="43"/>
        <v>1</v>
      </c>
      <c r="X55" s="10" t="str">
        <f t="shared" si="44"/>
        <v>◯</v>
      </c>
      <c r="Y55" s="10">
        <f t="shared" si="10"/>
      </c>
      <c r="Z55" s="10">
        <f t="shared" si="11"/>
      </c>
      <c r="AA55" s="1">
        <f t="shared" si="12"/>
      </c>
      <c r="AB55" s="12">
        <f t="shared" si="45"/>
        <v>6</v>
      </c>
      <c r="AC55" s="12">
        <f t="shared" si="29"/>
        <v>29</v>
      </c>
      <c r="AG55" s="15" t="s">
        <v>107</v>
      </c>
      <c r="AH55" s="16">
        <f t="shared" si="71"/>
        <v>3</v>
      </c>
      <c r="AJ55" s="13">
        <v>2</v>
      </c>
      <c r="AK55" s="15" t="s">
        <v>68</v>
      </c>
      <c r="AO55" s="14">
        <f t="shared" si="30"/>
        <v>13</v>
      </c>
      <c r="AP55" s="12">
        <f t="shared" si="31"/>
        <v>0</v>
      </c>
      <c r="AQ55" s="11">
        <f t="shared" si="13"/>
        <v>2</v>
      </c>
      <c r="AR55" s="11">
        <f t="shared" si="14"/>
      </c>
      <c r="AS55" s="10">
        <f t="shared" si="32"/>
      </c>
      <c r="AT55" s="10" t="str">
        <f t="shared" si="46"/>
        <v>●</v>
      </c>
      <c r="AU55" s="1">
        <f t="shared" si="47"/>
        <v>0</v>
      </c>
      <c r="AV55" s="10">
        <f t="shared" si="33"/>
      </c>
      <c r="AW55" s="10">
        <f t="shared" si="34"/>
      </c>
      <c r="AX55" s="10">
        <f t="shared" si="35"/>
      </c>
      <c r="AY55" s="20" t="s">
        <v>55</v>
      </c>
      <c r="AZ55" s="1" t="str">
        <f t="shared" si="61"/>
        <v>●</v>
      </c>
      <c r="BA55" s="11">
        <f t="shared" si="37"/>
        <v>0</v>
      </c>
      <c r="BB55" s="1">
        <f t="shared" si="48"/>
        <v>0</v>
      </c>
      <c r="BC55" s="1">
        <f t="shared" si="49"/>
        <v>6</v>
      </c>
      <c r="BD55" s="1">
        <f t="shared" si="62"/>
        <v>2</v>
      </c>
      <c r="BE55" s="1">
        <f t="shared" si="63"/>
        <v>3</v>
      </c>
      <c r="BF55" s="1">
        <f t="shared" si="64"/>
      </c>
      <c r="BG55" s="1">
        <f t="shared" si="65"/>
        <v>2</v>
      </c>
      <c r="BH55" s="1">
        <f t="shared" si="66"/>
      </c>
      <c r="BI55" s="1">
        <f t="shared" si="67"/>
      </c>
      <c r="BJ55" s="1">
        <f t="shared" si="68"/>
      </c>
      <c r="BK55" s="1">
        <f t="shared" si="69"/>
      </c>
      <c r="BL55" s="1" t="str">
        <f t="shared" si="38"/>
        <v>●</v>
      </c>
      <c r="BM55" s="1">
        <f t="shared" si="50"/>
        <v>0</v>
      </c>
      <c r="BN55" s="1">
        <f t="shared" si="51"/>
        <v>1</v>
      </c>
    </row>
    <row r="56" spans="2:66" ht="11.25" customHeight="1">
      <c r="B56" s="11">
        <f t="shared" si="70"/>
        <v>45</v>
      </c>
      <c r="C56" s="11">
        <f t="shared" si="24"/>
        <v>0</v>
      </c>
      <c r="D56" s="11">
        <f t="shared" si="39"/>
        <v>0</v>
      </c>
      <c r="E56" s="1">
        <f t="shared" si="40"/>
        <v>3</v>
      </c>
      <c r="F56" s="79">
        <f t="shared" si="0"/>
      </c>
      <c r="G56" s="11">
        <f t="shared" si="1"/>
      </c>
      <c r="H56" s="1">
        <f t="shared" si="53"/>
      </c>
      <c r="I56" s="1">
        <f t="shared" si="54"/>
      </c>
      <c r="J56" s="1">
        <f t="shared" si="55"/>
      </c>
      <c r="K56" s="1">
        <f t="shared" si="5"/>
      </c>
      <c r="L56" s="1">
        <f t="shared" si="56"/>
      </c>
      <c r="M56" s="1">
        <f t="shared" si="57"/>
      </c>
      <c r="N56" s="1">
        <f t="shared" si="58"/>
      </c>
      <c r="O56" s="1">
        <f t="shared" si="41"/>
        <v>2</v>
      </c>
      <c r="P56" s="1">
        <f t="shared" si="42"/>
        <v>0</v>
      </c>
      <c r="Q56" s="1">
        <f t="shared" si="25"/>
      </c>
      <c r="R56" s="1">
        <f t="shared" si="59"/>
      </c>
      <c r="T56" s="94">
        <f t="shared" si="27"/>
      </c>
      <c r="U56" s="94">
        <f t="shared" si="28"/>
      </c>
      <c r="V56" s="94">
        <f t="shared" si="60"/>
      </c>
      <c r="W56" s="94">
        <f t="shared" si="43"/>
        <v>1</v>
      </c>
      <c r="X56" s="10">
        <f t="shared" si="44"/>
      </c>
      <c r="Y56" s="10">
        <f t="shared" si="10"/>
      </c>
      <c r="Z56" s="10">
        <f t="shared" si="11"/>
      </c>
      <c r="AA56" s="1">
        <f t="shared" si="12"/>
      </c>
      <c r="AB56" s="12">
        <f t="shared" si="45"/>
        <v>7</v>
      </c>
      <c r="AC56" s="12">
        <f t="shared" si="29"/>
        <v>30</v>
      </c>
      <c r="AG56" s="15" t="s">
        <v>71</v>
      </c>
      <c r="AH56" s="16">
        <f t="shared" si="71"/>
        <v>3</v>
      </c>
      <c r="AJ56" s="13">
        <v>1</v>
      </c>
      <c r="AK56" s="15" t="s">
        <v>108</v>
      </c>
      <c r="AO56" s="14">
        <f t="shared" si="30"/>
        <v>13</v>
      </c>
      <c r="AP56" s="12">
        <f t="shared" si="31"/>
        <v>0</v>
      </c>
      <c r="AQ56" s="11">
        <f t="shared" si="13"/>
        <v>1</v>
      </c>
      <c r="AR56" s="11">
        <f t="shared" si="14"/>
      </c>
      <c r="AS56" s="10">
        <f t="shared" si="32"/>
      </c>
      <c r="AT56" s="10">
        <f t="shared" si="46"/>
      </c>
      <c r="AU56" s="1">
        <f t="shared" si="47"/>
        <v>0</v>
      </c>
      <c r="AV56" s="10">
        <f t="shared" si="33"/>
      </c>
      <c r="AW56" s="10">
        <f t="shared" si="34"/>
      </c>
      <c r="AX56" s="10">
        <f t="shared" si="35"/>
      </c>
      <c r="AY56" s="20" t="s">
        <v>55</v>
      </c>
      <c r="AZ56" s="1" t="str">
        <f t="shared" si="61"/>
        <v>●</v>
      </c>
      <c r="BA56" s="11">
        <f t="shared" si="37"/>
        <v>0</v>
      </c>
      <c r="BB56" s="1">
        <f t="shared" si="48"/>
        <v>0</v>
      </c>
      <c r="BC56" s="1">
        <f t="shared" si="49"/>
        <v>7</v>
      </c>
      <c r="BD56" s="1">
        <f t="shared" si="62"/>
        <v>1</v>
      </c>
      <c r="BE56" s="1">
        <f t="shared" si="63"/>
        <v>3</v>
      </c>
      <c r="BF56" s="1">
        <f t="shared" si="64"/>
      </c>
      <c r="BG56" s="1">
        <f t="shared" si="65"/>
        <v>1</v>
      </c>
      <c r="BH56" s="1">
        <f t="shared" si="66"/>
      </c>
      <c r="BI56" s="1">
        <f t="shared" si="67"/>
      </c>
      <c r="BJ56" s="1">
        <f t="shared" si="68"/>
      </c>
      <c r="BK56" s="1">
        <f t="shared" si="69"/>
      </c>
      <c r="BL56" s="1">
        <f t="shared" si="38"/>
      </c>
      <c r="BM56" s="1">
        <f t="shared" si="50"/>
        <v>0</v>
      </c>
      <c r="BN56" s="1">
        <f t="shared" si="51"/>
        <v>1</v>
      </c>
    </row>
    <row r="57" spans="2:66" ht="11.25" customHeight="1">
      <c r="B57" s="11">
        <f t="shared" si="70"/>
        <v>46</v>
      </c>
      <c r="C57" s="11">
        <f t="shared" si="24"/>
        <v>0</v>
      </c>
      <c r="D57" s="11">
        <f t="shared" si="39"/>
        <v>0</v>
      </c>
      <c r="E57" s="1">
        <f t="shared" si="40"/>
        <v>3</v>
      </c>
      <c r="F57" s="79">
        <f t="shared" si="0"/>
      </c>
      <c r="G57" s="11">
        <f t="shared" si="1"/>
      </c>
      <c r="H57" s="1">
        <f t="shared" si="53"/>
      </c>
      <c r="I57" s="1">
        <f t="shared" si="54"/>
      </c>
      <c r="J57" s="1">
        <f t="shared" si="55"/>
      </c>
      <c r="K57" s="1">
        <f t="shared" si="5"/>
      </c>
      <c r="L57" s="1">
        <f t="shared" si="56"/>
      </c>
      <c r="M57" s="1">
        <f t="shared" si="57"/>
      </c>
      <c r="N57" s="1">
        <f t="shared" si="58"/>
      </c>
      <c r="O57" s="1">
        <f t="shared" si="41"/>
        <v>2</v>
      </c>
      <c r="P57" s="1">
        <f t="shared" si="42"/>
        <v>0</v>
      </c>
      <c r="Q57" s="1">
        <f t="shared" si="25"/>
      </c>
      <c r="R57" s="1">
        <f t="shared" si="59"/>
      </c>
      <c r="T57" s="94">
        <f t="shared" si="27"/>
      </c>
      <c r="U57" s="94">
        <f t="shared" si="28"/>
      </c>
      <c r="V57" s="94">
        <f t="shared" si="60"/>
      </c>
      <c r="W57" s="94">
        <f t="shared" si="43"/>
        <v>1</v>
      </c>
      <c r="X57" s="10">
        <f t="shared" si="44"/>
      </c>
      <c r="Y57" s="10">
        <f t="shared" si="10"/>
      </c>
      <c r="Z57" s="10">
        <f t="shared" si="11"/>
        <v>2</v>
      </c>
      <c r="AA57" s="1">
        <f t="shared" si="12"/>
      </c>
      <c r="AB57" s="12">
        <f t="shared" si="45"/>
        <v>7</v>
      </c>
      <c r="AC57" s="12">
        <f t="shared" si="29"/>
        <v>30</v>
      </c>
      <c r="AG57" s="15" t="s">
        <v>109</v>
      </c>
      <c r="AH57" s="16">
        <v>2</v>
      </c>
      <c r="AI57" s="41" t="s">
        <v>109</v>
      </c>
      <c r="AJ57" s="13">
        <v>2</v>
      </c>
      <c r="AK57" s="15" t="s">
        <v>109</v>
      </c>
      <c r="AO57" s="14">
        <f t="shared" si="30"/>
        <v>13</v>
      </c>
      <c r="AP57" s="12">
        <f t="shared" si="31"/>
        <v>0</v>
      </c>
      <c r="AQ57" s="11">
        <f t="shared" si="13"/>
      </c>
      <c r="AR57" s="11">
        <f t="shared" si="14"/>
        <v>2</v>
      </c>
      <c r="AS57" s="10">
        <f t="shared" si="32"/>
      </c>
      <c r="AT57" s="10">
        <f t="shared" si="46"/>
      </c>
      <c r="AU57" s="1">
        <f t="shared" si="47"/>
        <v>0</v>
      </c>
      <c r="AV57" s="10">
        <f t="shared" si="33"/>
      </c>
      <c r="AW57" s="10">
        <f t="shared" si="34"/>
      </c>
      <c r="AX57" s="10">
        <f t="shared" si="35"/>
      </c>
      <c r="AY57" s="20" t="s">
        <v>55</v>
      </c>
      <c r="AZ57" s="1" t="str">
        <f t="shared" si="61"/>
        <v>△</v>
      </c>
      <c r="BA57" s="11">
        <f t="shared" si="37"/>
        <v>0</v>
      </c>
      <c r="BB57" s="1">
        <f t="shared" si="48"/>
        <v>0</v>
      </c>
      <c r="BC57" s="1">
        <f t="shared" si="49"/>
        <v>7</v>
      </c>
      <c r="BD57" s="1">
        <f t="shared" si="62"/>
        <v>2</v>
      </c>
      <c r="BE57" s="1">
        <f t="shared" si="63"/>
        <v>2</v>
      </c>
      <c r="BF57" s="1">
        <f t="shared" si="64"/>
      </c>
      <c r="BG57" s="1">
        <f t="shared" si="65"/>
      </c>
      <c r="BH57" s="1" t="str">
        <f t="shared" si="66"/>
        <v>△</v>
      </c>
      <c r="BI57" s="1">
        <f t="shared" si="67"/>
        <v>2</v>
      </c>
      <c r="BJ57" s="1">
        <f t="shared" si="68"/>
        <v>2</v>
      </c>
      <c r="BK57" s="1">
        <f t="shared" si="69"/>
      </c>
      <c r="BL57" s="1">
        <f t="shared" si="38"/>
      </c>
      <c r="BM57" s="1">
        <f t="shared" si="50"/>
        <v>0</v>
      </c>
      <c r="BN57" s="1">
        <f t="shared" si="51"/>
        <v>1</v>
      </c>
    </row>
    <row r="58" spans="2:66" ht="11.25" customHeight="1">
      <c r="B58" s="11">
        <f t="shared" si="70"/>
        <v>47</v>
      </c>
      <c r="C58" s="11">
        <f t="shared" si="24"/>
        <v>0</v>
      </c>
      <c r="D58" s="11">
        <f t="shared" si="39"/>
        <v>0</v>
      </c>
      <c r="E58" s="1">
        <f t="shared" si="40"/>
        <v>3</v>
      </c>
      <c r="F58" s="79">
        <f t="shared" si="0"/>
      </c>
      <c r="G58" s="11" t="str">
        <f t="shared" si="1"/>
        <v>◎</v>
      </c>
      <c r="H58" s="1">
        <f t="shared" si="53"/>
      </c>
      <c r="I58" s="1">
        <f t="shared" si="54"/>
      </c>
      <c r="J58" s="1">
        <f t="shared" si="55"/>
      </c>
      <c r="K58" s="1">
        <f t="shared" si="5"/>
      </c>
      <c r="L58" s="1">
        <f t="shared" si="56"/>
        <v>0</v>
      </c>
      <c r="M58" s="1">
        <f t="shared" si="57"/>
        <v>0</v>
      </c>
      <c r="N58" s="1">
        <f t="shared" si="58"/>
        <v>3</v>
      </c>
      <c r="O58" s="1">
        <f t="shared" si="41"/>
        <v>0</v>
      </c>
      <c r="P58" s="1">
        <f t="shared" si="42"/>
        <v>1</v>
      </c>
      <c r="Q58" s="1">
        <f t="shared" si="25"/>
        <v>0</v>
      </c>
      <c r="R58" s="1" t="str">
        <f t="shared" si="59"/>
        <v>◯</v>
      </c>
      <c r="S58" s="60" t="s">
        <v>55</v>
      </c>
      <c r="T58" s="94">
        <f t="shared" si="27"/>
      </c>
      <c r="U58" s="94">
        <f t="shared" si="28"/>
      </c>
      <c r="V58" s="94">
        <f t="shared" si="60"/>
      </c>
      <c r="W58" s="94">
        <f t="shared" si="43"/>
        <v>1</v>
      </c>
      <c r="X58" s="10">
        <f t="shared" si="44"/>
      </c>
      <c r="Y58" s="10" t="str">
        <f t="shared" si="10"/>
        <v>◎</v>
      </c>
      <c r="Z58" s="10">
        <f t="shared" si="11"/>
      </c>
      <c r="AA58" s="1">
        <f t="shared" si="12"/>
      </c>
      <c r="AB58" s="72">
        <f t="shared" si="45"/>
        <v>8</v>
      </c>
      <c r="AC58" s="12">
        <f t="shared" si="29"/>
        <v>31</v>
      </c>
      <c r="AG58" s="15" t="s">
        <v>71</v>
      </c>
      <c r="AH58" s="16">
        <f>IF(AG58="◯",3,"")</f>
        <v>3</v>
      </c>
      <c r="AJ58" s="13">
        <v>0</v>
      </c>
      <c r="AK58" s="15" t="s">
        <v>70</v>
      </c>
      <c r="AO58" s="14">
        <f t="shared" si="30"/>
        <v>13</v>
      </c>
      <c r="AP58" s="12">
        <f t="shared" si="31"/>
        <v>0</v>
      </c>
      <c r="AQ58" s="11">
        <f t="shared" si="13"/>
        <v>0</v>
      </c>
      <c r="AR58" s="11">
        <f t="shared" si="14"/>
      </c>
      <c r="AS58" s="10">
        <f t="shared" si="32"/>
      </c>
      <c r="AT58" s="10">
        <f t="shared" si="46"/>
      </c>
      <c r="AU58" s="1">
        <f t="shared" si="47"/>
        <v>0</v>
      </c>
      <c r="AV58" s="10">
        <f t="shared" si="33"/>
      </c>
      <c r="AW58" s="10">
        <f t="shared" si="34"/>
      </c>
      <c r="AX58" s="10">
        <f t="shared" si="35"/>
      </c>
      <c r="AZ58" s="1">
        <f t="shared" si="61"/>
      </c>
      <c r="BA58" s="11">
        <f t="shared" si="37"/>
      </c>
      <c r="BB58" s="1">
        <f t="shared" si="48"/>
        <v>0</v>
      </c>
      <c r="BC58" s="1">
        <f t="shared" si="49"/>
        <v>7</v>
      </c>
      <c r="BD58" s="1">
        <f t="shared" si="62"/>
      </c>
      <c r="BE58" s="1">
        <f t="shared" si="63"/>
      </c>
      <c r="BF58" s="1">
        <f t="shared" si="64"/>
      </c>
      <c r="BG58" s="1">
        <f t="shared" si="65"/>
      </c>
      <c r="BH58" s="1">
        <f t="shared" si="66"/>
      </c>
      <c r="BI58" s="1">
        <f t="shared" si="67"/>
      </c>
      <c r="BJ58" s="1">
        <f t="shared" si="68"/>
      </c>
      <c r="BK58" s="1">
        <f t="shared" si="69"/>
      </c>
      <c r="BL58" s="1">
        <f t="shared" si="38"/>
      </c>
      <c r="BM58" s="1">
        <f t="shared" si="50"/>
        <v>0</v>
      </c>
      <c r="BN58" s="1">
        <f t="shared" si="51"/>
        <v>1</v>
      </c>
    </row>
    <row r="59" spans="2:66" ht="11.25" customHeight="1">
      <c r="B59" s="11">
        <f t="shared" si="70"/>
        <v>48</v>
      </c>
      <c r="C59" s="11">
        <f t="shared" si="24"/>
        <v>0</v>
      </c>
      <c r="D59" s="11">
        <f t="shared" si="39"/>
        <v>0</v>
      </c>
      <c r="E59" s="1">
        <f t="shared" si="40"/>
        <v>3</v>
      </c>
      <c r="F59" s="79">
        <f t="shared" si="0"/>
      </c>
      <c r="G59" s="11">
        <f t="shared" si="1"/>
      </c>
      <c r="H59" s="1">
        <f t="shared" si="53"/>
      </c>
      <c r="I59" s="1">
        <f t="shared" si="54"/>
      </c>
      <c r="J59" s="1">
        <f t="shared" si="55"/>
      </c>
      <c r="K59" s="1">
        <f t="shared" si="5"/>
        <v>1</v>
      </c>
      <c r="L59" s="1">
        <f t="shared" si="56"/>
      </c>
      <c r="M59" s="1">
        <f t="shared" si="57"/>
        <v>3</v>
      </c>
      <c r="N59" s="1">
        <f t="shared" si="58"/>
        <v>1</v>
      </c>
      <c r="O59" s="1">
        <f t="shared" si="41"/>
        <v>1</v>
      </c>
      <c r="P59" s="1">
        <f t="shared" si="42"/>
        <v>0</v>
      </c>
      <c r="Q59" s="1">
        <f t="shared" si="25"/>
        <v>0</v>
      </c>
      <c r="R59" s="1" t="str">
        <f t="shared" si="59"/>
        <v>●</v>
      </c>
      <c r="S59" s="60" t="s">
        <v>55</v>
      </c>
      <c r="T59" s="94">
        <f t="shared" si="27"/>
      </c>
      <c r="U59" s="94">
        <f t="shared" si="28"/>
      </c>
      <c r="V59" s="94">
        <f t="shared" si="60"/>
      </c>
      <c r="W59" s="94">
        <f t="shared" si="43"/>
        <v>1</v>
      </c>
      <c r="X59" s="10">
        <f t="shared" si="44"/>
      </c>
      <c r="Y59" s="10">
        <f t="shared" si="10"/>
      </c>
      <c r="Z59" s="10">
        <f t="shared" si="11"/>
      </c>
      <c r="AA59" s="1">
        <f t="shared" si="12"/>
        <v>1</v>
      </c>
      <c r="AB59" s="12">
        <f t="shared" si="45"/>
        <v>0</v>
      </c>
      <c r="AC59" s="12">
        <f t="shared" si="29"/>
        <v>31</v>
      </c>
      <c r="AG59" s="15" t="s">
        <v>96</v>
      </c>
      <c r="AH59" s="16">
        <v>1</v>
      </c>
      <c r="AJ59" s="16">
        <f>IF(AK59="◯",3,"")</f>
        <v>3</v>
      </c>
      <c r="AK59" s="15" t="s">
        <v>97</v>
      </c>
      <c r="AO59" s="14">
        <f t="shared" si="30"/>
        <v>14</v>
      </c>
      <c r="AP59" s="12">
        <f t="shared" si="31"/>
        <v>1</v>
      </c>
      <c r="AQ59" s="11">
        <f t="shared" si="13"/>
      </c>
      <c r="AR59" s="11">
        <f t="shared" si="14"/>
      </c>
      <c r="AS59" s="10">
        <f t="shared" si="32"/>
      </c>
      <c r="AT59" s="10">
        <f t="shared" si="46"/>
      </c>
      <c r="AU59" s="1">
        <f t="shared" si="47"/>
        <v>0</v>
      </c>
      <c r="AV59" s="10">
        <f t="shared" si="33"/>
      </c>
      <c r="AW59" s="10">
        <f t="shared" si="34"/>
      </c>
      <c r="AX59" s="10">
        <f t="shared" si="35"/>
      </c>
      <c r="AZ59" s="1">
        <f t="shared" si="61"/>
      </c>
      <c r="BA59" s="11">
        <f t="shared" si="37"/>
      </c>
      <c r="BB59" s="1">
        <f t="shared" si="48"/>
        <v>0</v>
      </c>
      <c r="BC59" s="1">
        <f t="shared" si="49"/>
        <v>7</v>
      </c>
      <c r="BD59" s="1">
        <f t="shared" si="62"/>
      </c>
      <c r="BE59" s="1">
        <f t="shared" si="63"/>
      </c>
      <c r="BF59" s="1">
        <f t="shared" si="64"/>
      </c>
      <c r="BG59" s="1">
        <f t="shared" si="65"/>
      </c>
      <c r="BH59" s="1">
        <f t="shared" si="66"/>
      </c>
      <c r="BI59" s="1">
        <f t="shared" si="67"/>
      </c>
      <c r="BJ59" s="1">
        <f t="shared" si="68"/>
      </c>
      <c r="BK59" s="1">
        <f t="shared" si="69"/>
      </c>
      <c r="BL59" s="1">
        <f t="shared" si="38"/>
      </c>
      <c r="BM59" s="1">
        <f t="shared" si="50"/>
        <v>0</v>
      </c>
      <c r="BN59" s="1">
        <f t="shared" si="51"/>
        <v>1</v>
      </c>
    </row>
    <row r="60" spans="2:66" ht="11.25" customHeight="1">
      <c r="B60" s="11">
        <f t="shared" si="70"/>
        <v>49</v>
      </c>
      <c r="C60" s="11">
        <f t="shared" si="24"/>
        <v>0</v>
      </c>
      <c r="D60" s="11">
        <f t="shared" si="39"/>
        <v>0</v>
      </c>
      <c r="E60" s="1">
        <f t="shared" si="40"/>
        <v>3</v>
      </c>
      <c r="F60" s="79">
        <f t="shared" si="0"/>
      </c>
      <c r="G60" s="11">
        <f t="shared" si="1"/>
      </c>
      <c r="H60" s="1">
        <f t="shared" si="53"/>
      </c>
      <c r="I60" s="1">
        <f t="shared" si="54"/>
      </c>
      <c r="J60" s="1">
        <f t="shared" si="55"/>
      </c>
      <c r="K60" s="1">
        <f t="shared" si="5"/>
      </c>
      <c r="L60" s="1">
        <f t="shared" si="56"/>
        <v>1</v>
      </c>
      <c r="M60" s="1">
        <f t="shared" si="57"/>
        <v>1</v>
      </c>
      <c r="N60" s="1">
        <f t="shared" si="58"/>
        <v>3</v>
      </c>
      <c r="O60" s="1">
        <f t="shared" si="41"/>
        <v>0</v>
      </c>
      <c r="P60" s="1">
        <f t="shared" si="42"/>
        <v>1</v>
      </c>
      <c r="Q60" s="1">
        <f t="shared" si="25"/>
        <v>0</v>
      </c>
      <c r="R60" s="1" t="str">
        <f t="shared" si="59"/>
        <v>◯</v>
      </c>
      <c r="S60" s="60" t="s">
        <v>55</v>
      </c>
      <c r="T60" s="94">
        <f t="shared" si="27"/>
      </c>
      <c r="U60" s="94">
        <f t="shared" si="28"/>
      </c>
      <c r="V60" s="94">
        <f t="shared" si="60"/>
      </c>
      <c r="W60" s="94">
        <f t="shared" si="43"/>
        <v>1</v>
      </c>
      <c r="X60" s="10">
        <f t="shared" si="44"/>
      </c>
      <c r="Y60" s="10">
        <f t="shared" si="10"/>
      </c>
      <c r="Z60" s="10">
        <f t="shared" si="11"/>
      </c>
      <c r="AA60" s="1">
        <f t="shared" si="12"/>
      </c>
      <c r="AB60" s="12">
        <f t="shared" si="45"/>
        <v>1</v>
      </c>
      <c r="AC60" s="12">
        <f t="shared" si="29"/>
        <v>32</v>
      </c>
      <c r="AG60" s="15" t="s">
        <v>71</v>
      </c>
      <c r="AH60" s="16">
        <f>IF(AG60="◯",3,"")</f>
        <v>3</v>
      </c>
      <c r="AJ60" s="13">
        <v>1</v>
      </c>
      <c r="AK60" s="15" t="s">
        <v>70</v>
      </c>
      <c r="AO60" s="14">
        <f t="shared" si="30"/>
        <v>14</v>
      </c>
      <c r="AP60" s="12">
        <f t="shared" si="31"/>
        <v>0</v>
      </c>
      <c r="AQ60" s="11">
        <f t="shared" si="13"/>
        <v>1</v>
      </c>
      <c r="AR60" s="11">
        <f t="shared" si="14"/>
      </c>
      <c r="AS60" s="10">
        <f t="shared" si="32"/>
      </c>
      <c r="AT60" s="10">
        <f t="shared" si="46"/>
      </c>
      <c r="AU60" s="1">
        <f t="shared" si="47"/>
        <v>0</v>
      </c>
      <c r="AV60" s="10">
        <f t="shared" si="33"/>
      </c>
      <c r="AW60" s="10">
        <f t="shared" si="34"/>
      </c>
      <c r="AX60" s="10">
        <f t="shared" si="35"/>
      </c>
      <c r="AZ60" s="1">
        <f t="shared" si="61"/>
      </c>
      <c r="BA60" s="11">
        <f t="shared" si="37"/>
      </c>
      <c r="BB60" s="1">
        <f t="shared" si="48"/>
        <v>0</v>
      </c>
      <c r="BC60" s="1">
        <f t="shared" si="49"/>
        <v>7</v>
      </c>
      <c r="BD60" s="1">
        <f t="shared" si="62"/>
      </c>
      <c r="BE60" s="1">
        <f t="shared" si="63"/>
      </c>
      <c r="BF60" s="1">
        <f t="shared" si="64"/>
      </c>
      <c r="BG60" s="1">
        <f t="shared" si="65"/>
      </c>
      <c r="BH60" s="1">
        <f t="shared" si="66"/>
      </c>
      <c r="BI60" s="1">
        <f t="shared" si="67"/>
      </c>
      <c r="BJ60" s="1">
        <f t="shared" si="68"/>
      </c>
      <c r="BK60" s="1">
        <f t="shared" si="69"/>
      </c>
      <c r="BL60" s="1">
        <f t="shared" si="38"/>
      </c>
      <c r="BM60" s="1">
        <f t="shared" si="50"/>
        <v>0</v>
      </c>
      <c r="BN60" s="1">
        <f t="shared" si="51"/>
        <v>1</v>
      </c>
    </row>
    <row r="61" spans="2:66" ht="11.25" customHeight="1">
      <c r="B61" s="11">
        <f t="shared" si="70"/>
        <v>50</v>
      </c>
      <c r="C61" s="11">
        <f t="shared" si="24"/>
        <v>0</v>
      </c>
      <c r="D61" s="11">
        <f t="shared" si="39"/>
        <v>0</v>
      </c>
      <c r="E61" s="1">
        <f t="shared" si="40"/>
        <v>3</v>
      </c>
      <c r="F61" s="79">
        <f t="shared" si="0"/>
      </c>
      <c r="G61" s="11">
        <f t="shared" si="1"/>
      </c>
      <c r="H61" s="1">
        <f t="shared" si="53"/>
      </c>
      <c r="I61" s="1">
        <f t="shared" si="54"/>
      </c>
      <c r="J61" s="1">
        <f t="shared" si="55"/>
      </c>
      <c r="K61" s="1">
        <f t="shared" si="5"/>
      </c>
      <c r="L61" s="1">
        <f t="shared" si="56"/>
        <v>1</v>
      </c>
      <c r="M61" s="1">
        <f t="shared" si="57"/>
        <v>1</v>
      </c>
      <c r="N61" s="1">
        <f t="shared" si="58"/>
        <v>3</v>
      </c>
      <c r="O61" s="1">
        <f t="shared" si="41"/>
        <v>0</v>
      </c>
      <c r="P61" s="1">
        <f t="shared" si="42"/>
        <v>2</v>
      </c>
      <c r="Q61" s="1">
        <f t="shared" si="25"/>
        <v>0</v>
      </c>
      <c r="R61" s="1" t="str">
        <f t="shared" si="59"/>
        <v>◯</v>
      </c>
      <c r="S61" s="60" t="s">
        <v>55</v>
      </c>
      <c r="T61" s="94">
        <f t="shared" si="27"/>
      </c>
      <c r="U61" s="94">
        <f t="shared" si="28"/>
      </c>
      <c r="V61" s="94">
        <f t="shared" si="60"/>
      </c>
      <c r="W61" s="94">
        <f t="shared" si="43"/>
        <v>1</v>
      </c>
      <c r="X61" s="10">
        <f t="shared" si="44"/>
      </c>
      <c r="Y61" s="10">
        <f t="shared" si="10"/>
      </c>
      <c r="Z61" s="10">
        <f t="shared" si="11"/>
      </c>
      <c r="AA61" s="1">
        <f t="shared" si="12"/>
      </c>
      <c r="AB61" s="12">
        <f t="shared" si="45"/>
        <v>2</v>
      </c>
      <c r="AC61" s="12">
        <f t="shared" si="29"/>
        <v>33</v>
      </c>
      <c r="AG61" s="15" t="s">
        <v>100</v>
      </c>
      <c r="AH61" s="16">
        <f>IF(AG61="◯",3,"")</f>
        <v>3</v>
      </c>
      <c r="AJ61" s="13">
        <v>1</v>
      </c>
      <c r="AK61" s="15" t="s">
        <v>101</v>
      </c>
      <c r="AO61" s="14">
        <f t="shared" si="30"/>
        <v>14</v>
      </c>
      <c r="AP61" s="12">
        <f t="shared" si="31"/>
        <v>0</v>
      </c>
      <c r="AQ61" s="11">
        <f t="shared" si="13"/>
        <v>1</v>
      </c>
      <c r="AR61" s="11">
        <f t="shared" si="14"/>
      </c>
      <c r="AS61" s="10">
        <f t="shared" si="32"/>
      </c>
      <c r="AT61" s="10">
        <f t="shared" si="46"/>
      </c>
      <c r="AU61" s="1">
        <f t="shared" si="47"/>
        <v>0</v>
      </c>
      <c r="AV61" s="10">
        <f t="shared" si="33"/>
      </c>
      <c r="AW61" s="10">
        <f t="shared" si="34"/>
      </c>
      <c r="AX61" s="10">
        <f t="shared" si="35"/>
      </c>
      <c r="AZ61" s="1">
        <f t="shared" si="61"/>
      </c>
      <c r="BA61" s="11">
        <f t="shared" si="37"/>
      </c>
      <c r="BB61" s="1">
        <f t="shared" si="48"/>
        <v>0</v>
      </c>
      <c r="BC61" s="1">
        <f t="shared" si="49"/>
        <v>7</v>
      </c>
      <c r="BD61" s="1">
        <f t="shared" si="62"/>
      </c>
      <c r="BE61" s="1">
        <f t="shared" si="63"/>
      </c>
      <c r="BF61" s="1">
        <f t="shared" si="64"/>
      </c>
      <c r="BG61" s="1">
        <f t="shared" si="65"/>
      </c>
      <c r="BH61" s="1">
        <f t="shared" si="66"/>
      </c>
      <c r="BI61" s="1">
        <f t="shared" si="67"/>
      </c>
      <c r="BJ61" s="1">
        <f t="shared" si="68"/>
      </c>
      <c r="BK61" s="1">
        <f t="shared" si="69"/>
      </c>
      <c r="BL61" s="1">
        <f t="shared" si="38"/>
      </c>
      <c r="BM61" s="1">
        <f t="shared" si="50"/>
        <v>0</v>
      </c>
      <c r="BN61" s="1">
        <f t="shared" si="51"/>
        <v>1</v>
      </c>
    </row>
    <row r="62" spans="2:66" ht="11.25" customHeight="1">
      <c r="B62" s="11">
        <f t="shared" si="70"/>
        <v>51</v>
      </c>
      <c r="C62" s="11">
        <f t="shared" si="24"/>
        <v>0</v>
      </c>
      <c r="D62" s="11">
        <f t="shared" si="39"/>
        <v>0</v>
      </c>
      <c r="E62" s="1">
        <f t="shared" si="40"/>
        <v>3</v>
      </c>
      <c r="F62" s="79">
        <f t="shared" si="0"/>
      </c>
      <c r="G62" s="11">
        <f t="shared" si="1"/>
      </c>
      <c r="H62" s="1">
        <f t="shared" si="53"/>
        <v>0</v>
      </c>
      <c r="I62" s="1">
        <f t="shared" si="54"/>
        <v>1</v>
      </c>
      <c r="J62" s="1" t="str">
        <f t="shared" si="55"/>
        <v>△</v>
      </c>
      <c r="K62" s="1">
        <f t="shared" si="5"/>
      </c>
      <c r="L62" s="1">
        <f t="shared" si="56"/>
      </c>
      <c r="M62" s="1">
        <f t="shared" si="57"/>
        <v>0</v>
      </c>
      <c r="N62" s="1">
        <f t="shared" si="58"/>
        <v>1</v>
      </c>
      <c r="O62" s="1">
        <f t="shared" si="41"/>
        <v>0</v>
      </c>
      <c r="P62" s="1">
        <f t="shared" si="42"/>
        <v>2</v>
      </c>
      <c r="Q62" s="1">
        <f t="shared" si="25"/>
        <v>0</v>
      </c>
      <c r="R62" s="1" t="str">
        <f t="shared" si="59"/>
        <v>△</v>
      </c>
      <c r="S62" s="60" t="s">
        <v>55</v>
      </c>
      <c r="T62" s="94">
        <f t="shared" si="27"/>
      </c>
      <c r="U62" s="94">
        <f t="shared" si="28"/>
      </c>
      <c r="V62" s="94">
        <f t="shared" si="60"/>
      </c>
      <c r="W62" s="94">
        <f t="shared" si="43"/>
        <v>1</v>
      </c>
      <c r="X62" s="10">
        <f t="shared" si="44"/>
      </c>
      <c r="Y62" s="10">
        <f t="shared" si="10"/>
      </c>
      <c r="Z62" s="10">
        <f t="shared" si="11"/>
        <v>1</v>
      </c>
      <c r="AA62" s="1">
        <f t="shared" si="12"/>
      </c>
      <c r="AB62" s="12">
        <f t="shared" si="45"/>
        <v>2</v>
      </c>
      <c r="AC62" s="12">
        <f t="shared" si="29"/>
        <v>33</v>
      </c>
      <c r="AG62" s="15" t="s">
        <v>93</v>
      </c>
      <c r="AH62" s="16">
        <v>1</v>
      </c>
      <c r="AI62" s="41" t="s">
        <v>93</v>
      </c>
      <c r="AJ62" s="13">
        <v>0</v>
      </c>
      <c r="AK62" s="15" t="s">
        <v>93</v>
      </c>
      <c r="AO62" s="14">
        <f t="shared" si="30"/>
        <v>14</v>
      </c>
      <c r="AP62" s="12">
        <f t="shared" si="31"/>
        <v>0</v>
      </c>
      <c r="AQ62" s="11">
        <f t="shared" si="13"/>
      </c>
      <c r="AR62" s="11">
        <f t="shared" si="14"/>
        <v>0</v>
      </c>
      <c r="AS62" s="10">
        <f t="shared" si="32"/>
      </c>
      <c r="AT62" s="10">
        <f t="shared" si="46"/>
      </c>
      <c r="AU62" s="1">
        <f t="shared" si="47"/>
        <v>0</v>
      </c>
      <c r="AV62" s="10">
        <f t="shared" si="33"/>
      </c>
      <c r="AW62" s="10">
        <f t="shared" si="34"/>
      </c>
      <c r="AX62" s="10">
        <f t="shared" si="35"/>
      </c>
      <c r="AZ62" s="1">
        <f t="shared" si="61"/>
      </c>
      <c r="BA62" s="11">
        <f t="shared" si="37"/>
      </c>
      <c r="BB62" s="1">
        <f t="shared" si="48"/>
        <v>0</v>
      </c>
      <c r="BC62" s="1">
        <f t="shared" si="49"/>
        <v>7</v>
      </c>
      <c r="BD62" s="1">
        <f t="shared" si="62"/>
      </c>
      <c r="BE62" s="1">
        <f t="shared" si="63"/>
      </c>
      <c r="BF62" s="1">
        <f t="shared" si="64"/>
      </c>
      <c r="BG62" s="1">
        <f t="shared" si="65"/>
      </c>
      <c r="BH62" s="1">
        <f t="shared" si="66"/>
      </c>
      <c r="BI62" s="1">
        <f t="shared" si="67"/>
      </c>
      <c r="BJ62" s="1">
        <f t="shared" si="68"/>
      </c>
      <c r="BK62" s="1">
        <f t="shared" si="69"/>
      </c>
      <c r="BL62" s="1">
        <f t="shared" si="38"/>
      </c>
      <c r="BM62" s="1">
        <f t="shared" si="50"/>
        <v>0</v>
      </c>
      <c r="BN62" s="1">
        <f t="shared" si="51"/>
        <v>1</v>
      </c>
    </row>
    <row r="63" spans="2:66" ht="11.25" customHeight="1">
      <c r="B63" s="11">
        <f t="shared" si="70"/>
        <v>52</v>
      </c>
      <c r="C63" s="11">
        <f t="shared" si="24"/>
        <v>0</v>
      </c>
      <c r="D63" s="11">
        <f t="shared" si="39"/>
        <v>1</v>
      </c>
      <c r="E63" s="1">
        <f t="shared" si="40"/>
        <v>0</v>
      </c>
      <c r="F63" s="79" t="str">
        <f t="shared" si="0"/>
        <v>●</v>
      </c>
      <c r="G63" s="11">
        <f t="shared" si="1"/>
      </c>
      <c r="H63" s="1">
        <f t="shared" si="53"/>
      </c>
      <c r="I63" s="1">
        <f t="shared" si="54"/>
      </c>
      <c r="J63" s="1">
        <f t="shared" si="55"/>
      </c>
      <c r="K63" s="1">
        <f t="shared" si="5"/>
        <v>2</v>
      </c>
      <c r="L63" s="1">
        <f t="shared" si="56"/>
      </c>
      <c r="M63" s="1">
        <f t="shared" si="57"/>
        <v>3</v>
      </c>
      <c r="N63" s="1">
        <f t="shared" si="58"/>
        <v>2</v>
      </c>
      <c r="O63" s="1">
        <f t="shared" si="41"/>
        <v>1</v>
      </c>
      <c r="P63" s="1">
        <f t="shared" si="42"/>
        <v>0</v>
      </c>
      <c r="Q63" s="1">
        <f t="shared" si="25"/>
        <v>0</v>
      </c>
      <c r="R63" s="1" t="str">
        <f t="shared" si="59"/>
        <v>●</v>
      </c>
      <c r="S63" s="60" t="s">
        <v>55</v>
      </c>
      <c r="T63" s="94">
        <f t="shared" si="27"/>
      </c>
      <c r="U63" s="94">
        <f t="shared" si="28"/>
      </c>
      <c r="V63" s="94">
        <f t="shared" si="60"/>
      </c>
      <c r="W63" s="94">
        <f t="shared" si="43"/>
        <v>0</v>
      </c>
      <c r="X63" s="10" t="str">
        <f t="shared" si="44"/>
        <v>●</v>
      </c>
      <c r="Y63" s="10">
        <f t="shared" si="10"/>
      </c>
      <c r="Z63" s="10">
        <f t="shared" si="11"/>
      </c>
      <c r="AA63" s="1">
        <f t="shared" si="12"/>
        <v>2</v>
      </c>
      <c r="AB63" s="12">
        <f t="shared" si="45"/>
        <v>0</v>
      </c>
      <c r="AC63" s="12">
        <f t="shared" si="29"/>
        <v>33</v>
      </c>
      <c r="AG63" s="15" t="s">
        <v>110</v>
      </c>
      <c r="AH63" s="13">
        <v>2</v>
      </c>
      <c r="AJ63" s="16">
        <f>IF(AK63="◯",3,"")</f>
        <v>3</v>
      </c>
      <c r="AK63" s="15" t="s">
        <v>111</v>
      </c>
      <c r="AO63" s="14">
        <f t="shared" si="30"/>
        <v>15</v>
      </c>
      <c r="AP63" s="12">
        <f t="shared" si="31"/>
        <v>1</v>
      </c>
      <c r="AQ63" s="11">
        <f t="shared" si="13"/>
      </c>
      <c r="AR63" s="11">
        <f t="shared" si="14"/>
      </c>
      <c r="AS63" s="10">
        <f t="shared" si="32"/>
      </c>
      <c r="AT63" s="10" t="str">
        <f t="shared" si="46"/>
        <v>◯</v>
      </c>
      <c r="AU63" s="1">
        <f t="shared" si="47"/>
        <v>1</v>
      </c>
      <c r="AV63" s="10">
        <f t="shared" si="33"/>
      </c>
      <c r="AW63" s="10">
        <f t="shared" si="34"/>
      </c>
      <c r="AX63" s="10">
        <f t="shared" si="35"/>
      </c>
      <c r="AZ63" s="1">
        <f t="shared" si="61"/>
      </c>
      <c r="BA63" s="11">
        <f t="shared" si="37"/>
      </c>
      <c r="BB63" s="1">
        <f t="shared" si="48"/>
        <v>0</v>
      </c>
      <c r="BC63" s="1">
        <f t="shared" si="49"/>
        <v>7</v>
      </c>
      <c r="BD63" s="1">
        <f t="shared" si="62"/>
      </c>
      <c r="BE63" s="1">
        <f t="shared" si="63"/>
      </c>
      <c r="BF63" s="1">
        <f t="shared" si="64"/>
      </c>
      <c r="BG63" s="1">
        <f t="shared" si="65"/>
      </c>
      <c r="BH63" s="1">
        <f t="shared" si="66"/>
      </c>
      <c r="BI63" s="1">
        <f t="shared" si="67"/>
      </c>
      <c r="BJ63" s="1">
        <f t="shared" si="68"/>
      </c>
      <c r="BK63" s="1">
        <f t="shared" si="69"/>
      </c>
      <c r="BL63" s="1">
        <f t="shared" si="38"/>
      </c>
      <c r="BM63" s="1">
        <f t="shared" si="50"/>
        <v>0</v>
      </c>
      <c r="BN63" s="1">
        <f t="shared" si="51"/>
        <v>1</v>
      </c>
    </row>
    <row r="64" spans="2:66" ht="11.25" customHeight="1">
      <c r="B64" s="11">
        <f t="shared" si="70"/>
        <v>53</v>
      </c>
      <c r="C64" s="11">
        <f t="shared" si="24"/>
        <v>0</v>
      </c>
      <c r="D64" s="11">
        <f t="shared" si="39"/>
        <v>0</v>
      </c>
      <c r="E64" s="1">
        <f t="shared" si="40"/>
        <v>1</v>
      </c>
      <c r="F64" s="79" t="str">
        <f t="shared" si="0"/>
        <v>◯</v>
      </c>
      <c r="G64" s="11">
        <f t="shared" si="1"/>
      </c>
      <c r="H64" s="1">
        <f t="shared" si="53"/>
      </c>
      <c r="I64" s="1">
        <f t="shared" si="54"/>
      </c>
      <c r="J64" s="1">
        <f t="shared" si="55"/>
      </c>
      <c r="K64" s="1">
        <f t="shared" si="5"/>
      </c>
      <c r="L64" s="1">
        <f t="shared" si="56"/>
        <v>2</v>
      </c>
      <c r="M64" s="1">
        <f t="shared" si="57"/>
        <v>2</v>
      </c>
      <c r="N64" s="1">
        <f t="shared" si="58"/>
        <v>3</v>
      </c>
      <c r="O64" s="1">
        <f t="shared" si="41"/>
        <v>0</v>
      </c>
      <c r="P64" s="1">
        <f t="shared" si="42"/>
        <v>1</v>
      </c>
      <c r="Q64" s="1">
        <f t="shared" si="25"/>
        <v>0</v>
      </c>
      <c r="R64" s="1" t="str">
        <f t="shared" si="59"/>
        <v>◯</v>
      </c>
      <c r="S64" s="60" t="s">
        <v>55</v>
      </c>
      <c r="T64" s="94">
        <f t="shared" si="27"/>
      </c>
      <c r="U64" s="94">
        <f t="shared" si="28"/>
      </c>
      <c r="V64" s="94">
        <f t="shared" si="60"/>
      </c>
      <c r="W64" s="94">
        <f t="shared" si="43"/>
        <v>1</v>
      </c>
      <c r="X64" s="10" t="str">
        <f t="shared" si="44"/>
        <v>◯</v>
      </c>
      <c r="Y64" s="10">
        <f t="shared" si="10"/>
      </c>
      <c r="Z64" s="10">
        <f t="shared" si="11"/>
      </c>
      <c r="AA64" s="1">
        <f t="shared" si="12"/>
      </c>
      <c r="AB64" s="12">
        <f t="shared" si="45"/>
        <v>1</v>
      </c>
      <c r="AC64" s="12">
        <f t="shared" si="29"/>
        <v>34</v>
      </c>
      <c r="AG64" s="15" t="s">
        <v>71</v>
      </c>
      <c r="AH64" s="16">
        <f>IF(AG64="◯",3,"")</f>
        <v>3</v>
      </c>
      <c r="AJ64" s="13">
        <v>2</v>
      </c>
      <c r="AK64" s="15" t="s">
        <v>70</v>
      </c>
      <c r="AO64" s="14">
        <f t="shared" si="30"/>
        <v>15</v>
      </c>
      <c r="AP64" s="12">
        <f t="shared" si="31"/>
        <v>0</v>
      </c>
      <c r="AQ64" s="11">
        <f t="shared" si="13"/>
        <v>2</v>
      </c>
      <c r="AR64" s="11">
        <f t="shared" si="14"/>
      </c>
      <c r="AS64" s="10">
        <f t="shared" si="32"/>
      </c>
      <c r="AT64" s="10" t="str">
        <f t="shared" si="46"/>
        <v>●</v>
      </c>
      <c r="AU64" s="1">
        <f t="shared" si="47"/>
        <v>0</v>
      </c>
      <c r="AV64" s="10">
        <f t="shared" si="33"/>
      </c>
      <c r="AW64" s="10">
        <f t="shared" si="34"/>
      </c>
      <c r="AX64" s="10">
        <f t="shared" si="35"/>
      </c>
      <c r="AZ64" s="1">
        <f t="shared" si="61"/>
      </c>
      <c r="BA64" s="11">
        <f t="shared" si="37"/>
      </c>
      <c r="BB64" s="1">
        <f t="shared" si="48"/>
        <v>0</v>
      </c>
      <c r="BC64" s="1">
        <f t="shared" si="49"/>
        <v>7</v>
      </c>
      <c r="BD64" s="1">
        <f t="shared" si="62"/>
      </c>
      <c r="BE64" s="1">
        <f t="shared" si="63"/>
      </c>
      <c r="BF64" s="1">
        <f t="shared" si="64"/>
      </c>
      <c r="BG64" s="1">
        <f t="shared" si="65"/>
      </c>
      <c r="BH64" s="1">
        <f t="shared" si="66"/>
      </c>
      <c r="BI64" s="1">
        <f t="shared" si="67"/>
      </c>
      <c r="BJ64" s="1">
        <f t="shared" si="68"/>
      </c>
      <c r="BK64" s="1">
        <f t="shared" si="69"/>
      </c>
      <c r="BL64" s="1">
        <f t="shared" si="38"/>
      </c>
      <c r="BM64" s="1">
        <f t="shared" si="50"/>
        <v>0</v>
      </c>
      <c r="BN64" s="1">
        <f t="shared" si="51"/>
        <v>1</v>
      </c>
    </row>
    <row r="65" spans="2:66" ht="11.25" customHeight="1">
      <c r="B65" s="11">
        <f t="shared" si="70"/>
        <v>54</v>
      </c>
      <c r="C65" s="11">
        <f t="shared" si="24"/>
        <v>0</v>
      </c>
      <c r="D65" s="11">
        <f t="shared" si="39"/>
        <v>0</v>
      </c>
      <c r="E65" s="1">
        <f t="shared" si="40"/>
        <v>1</v>
      </c>
      <c r="F65" s="79">
        <f t="shared" si="0"/>
      </c>
      <c r="G65" s="11">
        <f t="shared" si="1"/>
      </c>
      <c r="H65" s="1">
        <f t="shared" si="53"/>
      </c>
      <c r="I65" s="1">
        <f t="shared" si="54"/>
      </c>
      <c r="J65" s="1">
        <f t="shared" si="55"/>
      </c>
      <c r="K65" s="1">
        <f t="shared" si="5"/>
        <v>0</v>
      </c>
      <c r="L65" s="1">
        <f t="shared" si="56"/>
      </c>
      <c r="M65" s="1">
        <f t="shared" si="57"/>
        <v>3</v>
      </c>
      <c r="N65" s="1">
        <f t="shared" si="58"/>
        <v>0</v>
      </c>
      <c r="O65" s="1">
        <f t="shared" si="41"/>
        <v>1</v>
      </c>
      <c r="P65" s="1">
        <f t="shared" si="42"/>
        <v>0</v>
      </c>
      <c r="Q65" s="1">
        <f t="shared" si="25"/>
        <v>0</v>
      </c>
      <c r="R65" s="1" t="str">
        <f t="shared" si="59"/>
        <v>●</v>
      </c>
      <c r="S65" s="60" t="s">
        <v>55</v>
      </c>
      <c r="T65" s="94">
        <f t="shared" si="27"/>
      </c>
      <c r="U65" s="94">
        <f t="shared" si="28"/>
      </c>
      <c r="V65" s="94">
        <f t="shared" si="60"/>
      </c>
      <c r="W65" s="94">
        <f t="shared" si="43"/>
        <v>1</v>
      </c>
      <c r="X65" s="10">
        <f t="shared" si="44"/>
      </c>
      <c r="Y65" s="10">
        <f t="shared" si="10"/>
      </c>
      <c r="Z65" s="10">
        <f t="shared" si="11"/>
      </c>
      <c r="AA65" s="1">
        <f t="shared" si="12"/>
        <v>0</v>
      </c>
      <c r="AB65" s="12">
        <f t="shared" si="45"/>
        <v>0</v>
      </c>
      <c r="AC65" s="12">
        <f t="shared" si="29"/>
        <v>34</v>
      </c>
      <c r="AG65" s="15" t="s">
        <v>112</v>
      </c>
      <c r="AH65" s="13">
        <v>0</v>
      </c>
      <c r="AJ65" s="16">
        <f>IF(AK65="◯",3,"")</f>
        <v>3</v>
      </c>
      <c r="AK65" s="15" t="s">
        <v>106</v>
      </c>
      <c r="AO65" s="14">
        <f t="shared" si="30"/>
        <v>16</v>
      </c>
      <c r="AP65" s="12">
        <f t="shared" si="31"/>
        <v>1</v>
      </c>
      <c r="AQ65" s="11">
        <f t="shared" si="13"/>
      </c>
      <c r="AR65" s="11">
        <f t="shared" si="14"/>
      </c>
      <c r="AS65" s="10" t="str">
        <f t="shared" si="32"/>
        <v>◎</v>
      </c>
      <c r="AT65" s="10">
        <f t="shared" si="46"/>
      </c>
      <c r="AU65" s="1">
        <f t="shared" si="47"/>
        <v>0</v>
      </c>
      <c r="AV65" s="10">
        <f t="shared" si="33"/>
      </c>
      <c r="AW65" s="10">
        <f t="shared" si="34"/>
      </c>
      <c r="AX65" s="10">
        <f t="shared" si="35"/>
      </c>
      <c r="AZ65" s="1">
        <f t="shared" si="61"/>
      </c>
      <c r="BA65" s="11">
        <f t="shared" si="37"/>
      </c>
      <c r="BB65" s="1">
        <f t="shared" si="48"/>
        <v>0</v>
      </c>
      <c r="BC65" s="1">
        <f t="shared" si="49"/>
        <v>7</v>
      </c>
      <c r="BD65" s="1">
        <f t="shared" si="62"/>
      </c>
      <c r="BE65" s="1">
        <f t="shared" si="63"/>
      </c>
      <c r="BF65" s="1">
        <f t="shared" si="64"/>
      </c>
      <c r="BG65" s="1">
        <f t="shared" si="65"/>
      </c>
      <c r="BH65" s="1">
        <f t="shared" si="66"/>
      </c>
      <c r="BI65" s="1">
        <f t="shared" si="67"/>
      </c>
      <c r="BJ65" s="1">
        <f t="shared" si="68"/>
      </c>
      <c r="BK65" s="1">
        <f t="shared" si="69"/>
      </c>
      <c r="BL65" s="1">
        <f t="shared" si="38"/>
      </c>
      <c r="BM65" s="1">
        <f t="shared" si="50"/>
        <v>0</v>
      </c>
      <c r="BN65" s="1">
        <f t="shared" si="51"/>
        <v>1</v>
      </c>
    </row>
    <row r="66" spans="2:66" ht="11.25" customHeight="1">
      <c r="B66" s="11">
        <f t="shared" si="70"/>
        <v>55</v>
      </c>
      <c r="C66" s="11">
        <f t="shared" si="24"/>
        <v>0</v>
      </c>
      <c r="D66" s="11">
        <f t="shared" si="39"/>
        <v>0</v>
      </c>
      <c r="E66" s="1">
        <f t="shared" si="40"/>
        <v>2</v>
      </c>
      <c r="F66" s="79" t="str">
        <f t="shared" si="0"/>
        <v>◯</v>
      </c>
      <c r="G66" s="11">
        <f t="shared" si="1"/>
      </c>
      <c r="H66" s="1">
        <f t="shared" si="53"/>
      </c>
      <c r="I66" s="1">
        <f t="shared" si="54"/>
      </c>
      <c r="J66" s="1">
        <f t="shared" si="55"/>
      </c>
      <c r="K66" s="1">
        <f t="shared" si="5"/>
      </c>
      <c r="L66" s="1">
        <f t="shared" si="56"/>
        <v>2</v>
      </c>
      <c r="M66" s="1">
        <f t="shared" si="57"/>
        <v>2</v>
      </c>
      <c r="N66" s="1">
        <f t="shared" si="58"/>
        <v>3</v>
      </c>
      <c r="O66" s="1">
        <f t="shared" si="41"/>
        <v>0</v>
      </c>
      <c r="P66" s="1">
        <f t="shared" si="42"/>
        <v>1</v>
      </c>
      <c r="Q66" s="1">
        <f t="shared" si="25"/>
        <v>0</v>
      </c>
      <c r="R66" s="1" t="str">
        <f t="shared" si="59"/>
        <v>◯</v>
      </c>
      <c r="S66" s="60" t="s">
        <v>55</v>
      </c>
      <c r="T66" s="94">
        <f t="shared" si="27"/>
      </c>
      <c r="U66" s="94">
        <f t="shared" si="28"/>
      </c>
      <c r="V66" s="94">
        <f t="shared" si="60"/>
      </c>
      <c r="W66" s="94">
        <f t="shared" si="43"/>
        <v>2</v>
      </c>
      <c r="X66" s="10" t="str">
        <f t="shared" si="44"/>
        <v>◯</v>
      </c>
      <c r="Y66" s="10">
        <f t="shared" si="10"/>
      </c>
      <c r="Z66" s="10">
        <f t="shared" si="11"/>
      </c>
      <c r="AA66" s="1">
        <f t="shared" si="12"/>
      </c>
      <c r="AB66" s="12">
        <f t="shared" si="45"/>
        <v>1</v>
      </c>
      <c r="AC66" s="12">
        <f t="shared" si="29"/>
        <v>35</v>
      </c>
      <c r="AG66" s="15" t="s">
        <v>71</v>
      </c>
      <c r="AH66" s="16">
        <f>IF(AG66="◯",3,"")</f>
        <v>3</v>
      </c>
      <c r="AJ66" s="13">
        <v>2</v>
      </c>
      <c r="AK66" s="15" t="s">
        <v>70</v>
      </c>
      <c r="AO66" s="14">
        <f t="shared" si="30"/>
        <v>16</v>
      </c>
      <c r="AP66" s="12">
        <f t="shared" si="31"/>
        <v>0</v>
      </c>
      <c r="AQ66" s="11">
        <f t="shared" si="13"/>
        <v>2</v>
      </c>
      <c r="AR66" s="11">
        <f t="shared" si="14"/>
      </c>
      <c r="AS66" s="10">
        <f t="shared" si="32"/>
      </c>
      <c r="AT66" s="10" t="str">
        <f t="shared" si="46"/>
        <v>●</v>
      </c>
      <c r="AU66" s="1">
        <f t="shared" si="47"/>
        <v>0</v>
      </c>
      <c r="AV66" s="10">
        <f t="shared" si="33"/>
      </c>
      <c r="AW66" s="10">
        <f t="shared" si="34"/>
      </c>
      <c r="AX66" s="10">
        <f t="shared" si="35"/>
      </c>
      <c r="AZ66" s="1">
        <f t="shared" si="61"/>
      </c>
      <c r="BA66" s="11">
        <f t="shared" si="37"/>
      </c>
      <c r="BB66" s="1">
        <f t="shared" si="48"/>
        <v>0</v>
      </c>
      <c r="BC66" s="1">
        <f t="shared" si="49"/>
        <v>7</v>
      </c>
      <c r="BD66" s="1">
        <f t="shared" si="62"/>
      </c>
      <c r="BE66" s="1">
        <f t="shared" si="63"/>
      </c>
      <c r="BF66" s="1">
        <f t="shared" si="64"/>
      </c>
      <c r="BG66" s="1">
        <f t="shared" si="65"/>
      </c>
      <c r="BH66" s="1">
        <f t="shared" si="66"/>
      </c>
      <c r="BI66" s="1">
        <f t="shared" si="67"/>
      </c>
      <c r="BJ66" s="1">
        <f t="shared" si="68"/>
      </c>
      <c r="BK66" s="1">
        <f t="shared" si="69"/>
      </c>
      <c r="BL66" s="1">
        <f t="shared" si="38"/>
      </c>
      <c r="BM66" s="1">
        <f t="shared" si="50"/>
        <v>0</v>
      </c>
      <c r="BN66" s="1">
        <f t="shared" si="51"/>
        <v>1</v>
      </c>
    </row>
    <row r="67" spans="2:66" ht="11.25" customHeight="1">
      <c r="B67" s="11">
        <f t="shared" si="70"/>
        <v>56</v>
      </c>
      <c r="C67" s="11">
        <f t="shared" si="24"/>
        <v>0</v>
      </c>
      <c r="D67" s="11">
        <f t="shared" si="39"/>
        <v>0</v>
      </c>
      <c r="E67" s="1">
        <f t="shared" si="40"/>
        <v>2</v>
      </c>
      <c r="F67" s="79">
        <f t="shared" si="0"/>
      </c>
      <c r="G67" s="11">
        <f t="shared" si="1"/>
      </c>
      <c r="H67" s="1">
        <f t="shared" si="53"/>
      </c>
      <c r="I67" s="1">
        <f t="shared" si="54"/>
      </c>
      <c r="J67" s="1">
        <f t="shared" si="55"/>
      </c>
      <c r="K67" s="1">
        <f t="shared" si="5"/>
        <v>1</v>
      </c>
      <c r="L67" s="1">
        <f t="shared" si="56"/>
      </c>
      <c r="M67" s="1">
        <f t="shared" si="57"/>
        <v>3</v>
      </c>
      <c r="N67" s="1">
        <f t="shared" si="58"/>
        <v>1</v>
      </c>
      <c r="O67" s="1">
        <f t="shared" si="41"/>
        <v>1</v>
      </c>
      <c r="P67" s="1">
        <f t="shared" si="42"/>
        <v>0</v>
      </c>
      <c r="Q67" s="1">
        <f t="shared" si="25"/>
        <v>0</v>
      </c>
      <c r="R67" s="1" t="str">
        <f t="shared" si="59"/>
        <v>●</v>
      </c>
      <c r="S67" s="60" t="s">
        <v>55</v>
      </c>
      <c r="T67" s="94">
        <f t="shared" si="27"/>
      </c>
      <c r="U67" s="94">
        <f t="shared" si="28"/>
      </c>
      <c r="V67" s="94">
        <f t="shared" si="60"/>
      </c>
      <c r="W67" s="94">
        <f t="shared" si="43"/>
        <v>2</v>
      </c>
      <c r="X67" s="10">
        <f t="shared" si="44"/>
      </c>
      <c r="Y67" s="10">
        <f t="shared" si="10"/>
      </c>
      <c r="Z67" s="10">
        <f t="shared" si="11"/>
      </c>
      <c r="AA67" s="1">
        <f t="shared" si="12"/>
        <v>1</v>
      </c>
      <c r="AB67" s="12">
        <f t="shared" si="45"/>
        <v>0</v>
      </c>
      <c r="AC67" s="12">
        <f t="shared" si="29"/>
        <v>35</v>
      </c>
      <c r="AG67" s="15" t="s">
        <v>99</v>
      </c>
      <c r="AH67" s="13">
        <v>1</v>
      </c>
      <c r="AJ67" s="16">
        <f>IF(AK67="◯",3,"")</f>
        <v>3</v>
      </c>
      <c r="AK67" s="15" t="s">
        <v>98</v>
      </c>
      <c r="AO67" s="14">
        <f t="shared" si="30"/>
        <v>17</v>
      </c>
      <c r="AP67" s="12">
        <f t="shared" si="31"/>
        <v>1</v>
      </c>
      <c r="AQ67" s="11">
        <f t="shared" si="13"/>
      </c>
      <c r="AR67" s="11">
        <f t="shared" si="14"/>
      </c>
      <c r="AS67" s="10">
        <f t="shared" si="32"/>
      </c>
      <c r="AT67" s="10">
        <f t="shared" si="46"/>
      </c>
      <c r="AU67" s="1">
        <f t="shared" si="47"/>
        <v>0</v>
      </c>
      <c r="AV67" s="10">
        <f t="shared" si="33"/>
      </c>
      <c r="AW67" s="10">
        <f t="shared" si="34"/>
      </c>
      <c r="AX67" s="10">
        <f t="shared" si="35"/>
      </c>
      <c r="AZ67" s="1">
        <f t="shared" si="61"/>
      </c>
      <c r="BA67" s="11">
        <f t="shared" si="37"/>
      </c>
      <c r="BB67" s="1">
        <f t="shared" si="48"/>
        <v>0</v>
      </c>
      <c r="BC67" s="1">
        <f t="shared" si="49"/>
        <v>7</v>
      </c>
      <c r="BD67" s="1">
        <f t="shared" si="62"/>
      </c>
      <c r="BE67" s="1">
        <f t="shared" si="63"/>
      </c>
      <c r="BF67" s="1">
        <f t="shared" si="64"/>
      </c>
      <c r="BG67" s="1">
        <f t="shared" si="65"/>
      </c>
      <c r="BH67" s="1">
        <f t="shared" si="66"/>
      </c>
      <c r="BI67" s="1">
        <f t="shared" si="67"/>
      </c>
      <c r="BJ67" s="1">
        <f t="shared" si="68"/>
      </c>
      <c r="BK67" s="1">
        <f t="shared" si="69"/>
      </c>
      <c r="BL67" s="1">
        <f t="shared" si="38"/>
      </c>
      <c r="BM67" s="1">
        <f t="shared" si="50"/>
        <v>0</v>
      </c>
      <c r="BN67" s="1">
        <f t="shared" si="51"/>
        <v>1</v>
      </c>
    </row>
    <row r="68" spans="2:66" ht="11.25" customHeight="1">
      <c r="B68" s="11">
        <f t="shared" si="70"/>
        <v>57</v>
      </c>
      <c r="C68" s="11">
        <f t="shared" si="24"/>
        <v>0</v>
      </c>
      <c r="D68" s="11">
        <f t="shared" si="39"/>
        <v>0</v>
      </c>
      <c r="E68" s="1">
        <f t="shared" si="40"/>
        <v>2</v>
      </c>
      <c r="F68" s="79">
        <f t="shared" si="0"/>
      </c>
      <c r="G68" s="11">
        <f t="shared" si="1"/>
      </c>
      <c r="H68" s="1">
        <f t="shared" si="53"/>
      </c>
      <c r="I68" s="1">
        <f t="shared" si="54"/>
      </c>
      <c r="J68" s="1">
        <f t="shared" si="55"/>
      </c>
      <c r="K68" s="1">
        <f t="shared" si="5"/>
        <v>1</v>
      </c>
      <c r="L68" s="1">
        <f t="shared" si="56"/>
      </c>
      <c r="M68" s="1">
        <f t="shared" si="57"/>
        <v>3</v>
      </c>
      <c r="N68" s="1">
        <f t="shared" si="58"/>
        <v>1</v>
      </c>
      <c r="O68" s="1">
        <f t="shared" si="41"/>
        <v>2</v>
      </c>
      <c r="P68" s="1">
        <f t="shared" si="42"/>
        <v>0</v>
      </c>
      <c r="Q68" s="1">
        <f t="shared" si="25"/>
        <v>0</v>
      </c>
      <c r="R68" s="1" t="str">
        <f t="shared" si="59"/>
        <v>●</v>
      </c>
      <c r="S68" s="60" t="s">
        <v>55</v>
      </c>
      <c r="T68" s="94">
        <f t="shared" si="27"/>
      </c>
      <c r="U68" s="94">
        <f t="shared" si="28"/>
      </c>
      <c r="V68" s="94">
        <f t="shared" si="60"/>
      </c>
      <c r="W68" s="94">
        <f t="shared" si="43"/>
        <v>2</v>
      </c>
      <c r="X68" s="10">
        <f t="shared" si="44"/>
      </c>
      <c r="Y68" s="10">
        <f t="shared" si="10"/>
      </c>
      <c r="Z68" s="10">
        <f t="shared" si="11"/>
      </c>
      <c r="AA68" s="1">
        <f t="shared" si="12"/>
        <v>1</v>
      </c>
      <c r="AB68" s="12">
        <f t="shared" si="45"/>
        <v>0</v>
      </c>
      <c r="AC68" s="12">
        <f t="shared" si="29"/>
        <v>35</v>
      </c>
      <c r="AG68" s="15" t="s">
        <v>70</v>
      </c>
      <c r="AH68" s="13">
        <v>1</v>
      </c>
      <c r="AJ68" s="16">
        <f>IF(AK68="◯",3,"")</f>
        <v>3</v>
      </c>
      <c r="AK68" s="15" t="s">
        <v>71</v>
      </c>
      <c r="AO68" s="14">
        <f t="shared" si="30"/>
        <v>18</v>
      </c>
      <c r="AP68" s="12">
        <f t="shared" si="31"/>
        <v>2</v>
      </c>
      <c r="AQ68" s="11">
        <f t="shared" si="13"/>
      </c>
      <c r="AR68" s="11">
        <f t="shared" si="14"/>
      </c>
      <c r="AS68" s="10">
        <f t="shared" si="32"/>
      </c>
      <c r="AT68" s="10">
        <f t="shared" si="46"/>
      </c>
      <c r="AU68" s="1">
        <f t="shared" si="47"/>
        <v>0</v>
      </c>
      <c r="AV68" s="10">
        <f t="shared" si="33"/>
      </c>
      <c r="AW68" s="10">
        <f t="shared" si="34"/>
      </c>
      <c r="AX68" s="10">
        <f t="shared" si="35"/>
      </c>
      <c r="AZ68" s="1">
        <f t="shared" si="61"/>
      </c>
      <c r="BA68" s="11">
        <f t="shared" si="37"/>
      </c>
      <c r="BB68" s="1">
        <f t="shared" si="48"/>
        <v>0</v>
      </c>
      <c r="BC68" s="1">
        <f t="shared" si="49"/>
        <v>7</v>
      </c>
      <c r="BD68" s="1">
        <f t="shared" si="62"/>
      </c>
      <c r="BE68" s="1">
        <f t="shared" si="63"/>
      </c>
      <c r="BF68" s="1">
        <f t="shared" si="64"/>
      </c>
      <c r="BG68" s="1">
        <f t="shared" si="65"/>
      </c>
      <c r="BH68" s="1">
        <f t="shared" si="66"/>
      </c>
      <c r="BI68" s="1">
        <f t="shared" si="67"/>
      </c>
      <c r="BJ68" s="1">
        <f t="shared" si="68"/>
      </c>
      <c r="BK68" s="1">
        <f t="shared" si="69"/>
      </c>
      <c r="BL68" s="1">
        <f t="shared" si="38"/>
      </c>
      <c r="BM68" s="1">
        <f t="shared" si="50"/>
        <v>0</v>
      </c>
      <c r="BN68" s="1">
        <f t="shared" si="51"/>
        <v>1</v>
      </c>
    </row>
    <row r="69" spans="2:66" ht="11.25" customHeight="1">
      <c r="B69" s="11">
        <f t="shared" si="70"/>
        <v>58</v>
      </c>
      <c r="C69" s="11">
        <f t="shared" si="24"/>
        <v>0</v>
      </c>
      <c r="D69" s="11">
        <f t="shared" si="39"/>
        <v>0</v>
      </c>
      <c r="E69" s="1">
        <f t="shared" si="40"/>
        <v>2</v>
      </c>
      <c r="F69" s="79">
        <f t="shared" si="0"/>
      </c>
      <c r="G69" s="11">
        <f t="shared" si="1"/>
      </c>
      <c r="H69" s="1">
        <f t="shared" si="53"/>
      </c>
      <c r="I69" s="1">
        <f t="shared" si="54"/>
      </c>
      <c r="J69" s="1">
        <f t="shared" si="55"/>
      </c>
      <c r="K69" s="1">
        <f t="shared" si="5"/>
      </c>
      <c r="L69" s="1">
        <f t="shared" si="56"/>
      </c>
      <c r="M69" s="1">
        <f t="shared" si="57"/>
      </c>
      <c r="N69" s="1">
        <f t="shared" si="58"/>
      </c>
      <c r="O69" s="1">
        <f t="shared" si="41"/>
        <v>2</v>
      </c>
      <c r="P69" s="1">
        <f t="shared" si="42"/>
        <v>0</v>
      </c>
      <c r="Q69" s="1">
        <f t="shared" si="25"/>
      </c>
      <c r="R69" s="1">
        <f t="shared" si="59"/>
      </c>
      <c r="T69" s="94">
        <f t="shared" si="27"/>
      </c>
      <c r="U69" s="94">
        <f t="shared" si="28"/>
      </c>
      <c r="V69" s="94">
        <f t="shared" si="60"/>
      </c>
      <c r="W69" s="94">
        <f t="shared" si="43"/>
        <v>2</v>
      </c>
      <c r="X69" s="10">
        <f t="shared" si="44"/>
      </c>
      <c r="Y69" s="10">
        <f t="shared" si="10"/>
      </c>
      <c r="Z69" s="10">
        <f t="shared" si="11"/>
      </c>
      <c r="AA69" s="1">
        <f t="shared" si="12"/>
        <v>1</v>
      </c>
      <c r="AB69" s="12">
        <f t="shared" si="45"/>
        <v>0</v>
      </c>
      <c r="AC69" s="12">
        <f t="shared" si="29"/>
        <v>35</v>
      </c>
      <c r="AG69" s="15" t="s">
        <v>102</v>
      </c>
      <c r="AH69" s="13">
        <v>1</v>
      </c>
      <c r="AJ69" s="16">
        <f>IF(AK69="◯",3,"")</f>
        <v>3</v>
      </c>
      <c r="AK69" s="15" t="s">
        <v>103</v>
      </c>
      <c r="AO69" s="14">
        <f t="shared" si="30"/>
        <v>19</v>
      </c>
      <c r="AP69" s="12">
        <f t="shared" si="31"/>
        <v>3</v>
      </c>
      <c r="AQ69" s="11">
        <f t="shared" si="13"/>
      </c>
      <c r="AR69" s="11">
        <f t="shared" si="14"/>
      </c>
      <c r="AS69" s="10">
        <f t="shared" si="32"/>
      </c>
      <c r="AT69" s="10">
        <f t="shared" si="46"/>
      </c>
      <c r="AU69" s="1">
        <f t="shared" si="47"/>
        <v>0</v>
      </c>
      <c r="AV69" s="10">
        <f t="shared" si="33"/>
      </c>
      <c r="AW69" s="10">
        <f t="shared" si="34"/>
      </c>
      <c r="AX69" s="10">
        <f t="shared" si="35"/>
      </c>
      <c r="AY69" s="20" t="s">
        <v>55</v>
      </c>
      <c r="AZ69" s="1" t="str">
        <f t="shared" si="61"/>
        <v>◯</v>
      </c>
      <c r="BA69" s="11">
        <f t="shared" si="37"/>
        <v>0</v>
      </c>
      <c r="BB69" s="1">
        <f t="shared" si="48"/>
        <v>1</v>
      </c>
      <c r="BC69" s="1">
        <f t="shared" si="49"/>
        <v>0</v>
      </c>
      <c r="BD69" s="1">
        <f t="shared" si="62"/>
        <v>3</v>
      </c>
      <c r="BE69" s="1">
        <f t="shared" si="63"/>
        <v>1</v>
      </c>
      <c r="BF69" s="1">
        <f t="shared" si="64"/>
        <v>1</v>
      </c>
      <c r="BG69" s="1">
        <f t="shared" si="65"/>
      </c>
      <c r="BH69" s="1">
        <f t="shared" si="66"/>
      </c>
      <c r="BI69" s="1">
        <f t="shared" si="67"/>
      </c>
      <c r="BJ69" s="1">
        <f t="shared" si="68"/>
      </c>
      <c r="BK69" s="1">
        <f t="shared" si="69"/>
      </c>
      <c r="BL69" s="1">
        <f t="shared" si="38"/>
      </c>
      <c r="BM69" s="1">
        <f t="shared" si="50"/>
        <v>0</v>
      </c>
      <c r="BN69" s="1">
        <f t="shared" si="51"/>
        <v>1</v>
      </c>
    </row>
    <row r="70" spans="2:66" ht="11.25" customHeight="1">
      <c r="B70" s="11">
        <f t="shared" si="70"/>
        <v>59</v>
      </c>
      <c r="C70" s="11">
        <f t="shared" si="24"/>
        <v>0</v>
      </c>
      <c r="D70" s="11">
        <f t="shared" si="39"/>
        <v>0</v>
      </c>
      <c r="E70" s="1">
        <f t="shared" si="40"/>
        <v>2</v>
      </c>
      <c r="F70" s="79">
        <f t="shared" si="0"/>
      </c>
      <c r="G70" s="11">
        <f t="shared" si="1"/>
      </c>
      <c r="H70" s="1">
        <f t="shared" si="53"/>
      </c>
      <c r="I70" s="1">
        <f t="shared" si="54"/>
      </c>
      <c r="J70" s="1">
        <f t="shared" si="55"/>
      </c>
      <c r="K70" s="1">
        <f t="shared" si="5"/>
      </c>
      <c r="L70" s="1">
        <f t="shared" si="56"/>
      </c>
      <c r="M70" s="1">
        <f t="shared" si="57"/>
      </c>
      <c r="N70" s="1">
        <f t="shared" si="58"/>
      </c>
      <c r="O70" s="1">
        <f t="shared" si="41"/>
        <v>2</v>
      </c>
      <c r="P70" s="1">
        <f t="shared" si="42"/>
        <v>0</v>
      </c>
      <c r="Q70" s="1">
        <f t="shared" si="25"/>
      </c>
      <c r="R70" s="1">
        <f t="shared" si="59"/>
      </c>
      <c r="T70" s="94">
        <f t="shared" si="27"/>
      </c>
      <c r="U70" s="94">
        <f t="shared" si="28"/>
      </c>
      <c r="V70" s="94">
        <f t="shared" si="60"/>
      </c>
      <c r="W70" s="94">
        <f t="shared" si="43"/>
        <v>2</v>
      </c>
      <c r="X70" s="10">
        <f t="shared" si="44"/>
      </c>
      <c r="Y70" s="10">
        <f t="shared" si="10"/>
      </c>
      <c r="Z70" s="10">
        <f t="shared" si="11"/>
      </c>
      <c r="AA70" s="1">
        <f t="shared" si="12"/>
      </c>
      <c r="AB70" s="12">
        <f t="shared" si="45"/>
        <v>1</v>
      </c>
      <c r="AC70" s="12">
        <f t="shared" si="29"/>
        <v>36</v>
      </c>
      <c r="AG70" s="15" t="s">
        <v>113</v>
      </c>
      <c r="AH70" s="16">
        <f>IF(AG70="◯",3,"")</f>
        <v>3</v>
      </c>
      <c r="AJ70" s="13">
        <v>1</v>
      </c>
      <c r="AK70" s="15" t="s">
        <v>108</v>
      </c>
      <c r="AO70" s="14">
        <f t="shared" si="30"/>
        <v>19</v>
      </c>
      <c r="AP70" s="12">
        <f t="shared" si="31"/>
        <v>0</v>
      </c>
      <c r="AQ70" s="11">
        <f t="shared" si="13"/>
        <v>1</v>
      </c>
      <c r="AR70" s="11">
        <f t="shared" si="14"/>
      </c>
      <c r="AS70" s="10">
        <f t="shared" si="32"/>
      </c>
      <c r="AT70" s="10">
        <f t="shared" si="46"/>
      </c>
      <c r="AU70" s="1">
        <f t="shared" si="47"/>
        <v>0</v>
      </c>
      <c r="AV70" s="10">
        <f t="shared" si="33"/>
      </c>
      <c r="AW70" s="10">
        <f t="shared" si="34"/>
      </c>
      <c r="AX70" s="10">
        <f t="shared" si="35"/>
      </c>
      <c r="AY70" s="20" t="s">
        <v>55</v>
      </c>
      <c r="AZ70" s="1" t="str">
        <f t="shared" si="61"/>
        <v>●</v>
      </c>
      <c r="BA70" s="11">
        <f t="shared" si="37"/>
        <v>0</v>
      </c>
      <c r="BB70" s="1">
        <f t="shared" si="48"/>
        <v>0</v>
      </c>
      <c r="BC70" s="1">
        <f t="shared" si="49"/>
        <v>1</v>
      </c>
      <c r="BD70" s="1">
        <f t="shared" si="62"/>
        <v>1</v>
      </c>
      <c r="BE70" s="1">
        <f t="shared" si="63"/>
        <v>3</v>
      </c>
      <c r="BF70" s="1">
        <f t="shared" si="64"/>
      </c>
      <c r="BG70" s="1">
        <f t="shared" si="65"/>
        <v>1</v>
      </c>
      <c r="BH70" s="1">
        <f t="shared" si="66"/>
      </c>
      <c r="BI70" s="1">
        <f t="shared" si="67"/>
      </c>
      <c r="BJ70" s="1">
        <f t="shared" si="68"/>
      </c>
      <c r="BK70" s="1">
        <f t="shared" si="69"/>
      </c>
      <c r="BL70" s="1">
        <f t="shared" si="38"/>
      </c>
      <c r="BM70" s="1">
        <f t="shared" si="50"/>
        <v>0</v>
      </c>
      <c r="BN70" s="1">
        <f t="shared" si="51"/>
        <v>1</v>
      </c>
    </row>
    <row r="71" spans="2:66" ht="11.25" customHeight="1">
      <c r="B71" s="11">
        <f t="shared" si="70"/>
        <v>60</v>
      </c>
      <c r="C71" s="11">
        <f t="shared" si="24"/>
        <v>0</v>
      </c>
      <c r="D71" s="11">
        <f t="shared" si="39"/>
        <v>0</v>
      </c>
      <c r="E71" s="1">
        <f t="shared" si="40"/>
        <v>2</v>
      </c>
      <c r="F71" s="79">
        <f t="shared" si="0"/>
      </c>
      <c r="G71" s="11">
        <f t="shared" si="1"/>
      </c>
      <c r="H71" s="1">
        <f t="shared" si="53"/>
      </c>
      <c r="I71" s="1">
        <f t="shared" si="54"/>
      </c>
      <c r="J71" s="1">
        <f t="shared" si="55"/>
      </c>
      <c r="K71" s="1">
        <f t="shared" si="5"/>
      </c>
      <c r="L71" s="1">
        <f t="shared" si="56"/>
      </c>
      <c r="M71" s="1">
        <f t="shared" si="57"/>
      </c>
      <c r="N71" s="1">
        <f t="shared" si="58"/>
      </c>
      <c r="O71" s="1">
        <f t="shared" si="41"/>
        <v>2</v>
      </c>
      <c r="P71" s="1">
        <f t="shared" si="42"/>
        <v>0</v>
      </c>
      <c r="Q71" s="1">
        <f t="shared" si="25"/>
      </c>
      <c r="R71" s="1">
        <f t="shared" si="59"/>
      </c>
      <c r="T71" s="94">
        <f t="shared" si="27"/>
      </c>
      <c r="U71" s="94">
        <f t="shared" si="28"/>
      </c>
      <c r="V71" s="94">
        <f t="shared" si="60"/>
      </c>
      <c r="W71" s="94">
        <f t="shared" si="43"/>
        <v>2</v>
      </c>
      <c r="X71" s="10">
        <f t="shared" si="44"/>
      </c>
      <c r="Y71" s="10" t="str">
        <f t="shared" si="10"/>
        <v>◎</v>
      </c>
      <c r="Z71" s="10">
        <f t="shared" si="11"/>
      </c>
      <c r="AA71" s="1">
        <f t="shared" si="12"/>
      </c>
      <c r="AB71" s="12">
        <f t="shared" si="45"/>
        <v>2</v>
      </c>
      <c r="AC71" s="12">
        <f t="shared" si="29"/>
        <v>37</v>
      </c>
      <c r="AG71" s="15" t="s">
        <v>94</v>
      </c>
      <c r="AH71" s="16">
        <f>IF(AG71="◯",3,"")</f>
        <v>3</v>
      </c>
      <c r="AJ71" s="13">
        <v>0</v>
      </c>
      <c r="AK71" s="15" t="s">
        <v>95</v>
      </c>
      <c r="AO71" s="14">
        <f t="shared" si="30"/>
        <v>19</v>
      </c>
      <c r="AP71" s="12">
        <f t="shared" si="31"/>
        <v>0</v>
      </c>
      <c r="AQ71" s="11">
        <f t="shared" si="13"/>
        <v>0</v>
      </c>
      <c r="AR71" s="11">
        <f t="shared" si="14"/>
      </c>
      <c r="AS71" s="10">
        <f t="shared" si="32"/>
      </c>
      <c r="AT71" s="10">
        <f t="shared" si="46"/>
      </c>
      <c r="AU71" s="1">
        <f t="shared" si="47"/>
        <v>0</v>
      </c>
      <c r="AV71" s="10">
        <f t="shared" si="33"/>
      </c>
      <c r="AW71" s="10">
        <f t="shared" si="34"/>
      </c>
      <c r="AX71" s="10">
        <f t="shared" si="35"/>
      </c>
      <c r="AY71" s="20" t="s">
        <v>55</v>
      </c>
      <c r="AZ71" s="1" t="str">
        <f t="shared" si="61"/>
        <v>●</v>
      </c>
      <c r="BA71" s="11">
        <f t="shared" si="37"/>
        <v>0</v>
      </c>
      <c r="BB71" s="1">
        <f t="shared" si="48"/>
        <v>0</v>
      </c>
      <c r="BC71" s="1">
        <f t="shared" si="49"/>
        <v>2</v>
      </c>
      <c r="BD71" s="1">
        <f t="shared" si="62"/>
        <v>0</v>
      </c>
      <c r="BE71" s="1">
        <f t="shared" si="63"/>
        <v>3</v>
      </c>
      <c r="BF71" s="1">
        <f t="shared" si="64"/>
      </c>
      <c r="BG71" s="1">
        <f t="shared" si="65"/>
        <v>0</v>
      </c>
      <c r="BH71" s="1">
        <f t="shared" si="66"/>
      </c>
      <c r="BI71" s="1">
        <f t="shared" si="67"/>
      </c>
      <c r="BJ71" s="1">
        <f t="shared" si="68"/>
      </c>
      <c r="BK71" s="1">
        <f t="shared" si="69"/>
      </c>
      <c r="BL71" s="1">
        <f t="shared" si="38"/>
      </c>
      <c r="BM71" s="1">
        <f t="shared" si="50"/>
        <v>0</v>
      </c>
      <c r="BN71" s="1">
        <f t="shared" si="51"/>
        <v>1</v>
      </c>
    </row>
    <row r="72" spans="2:66" ht="11.25" customHeight="1">
      <c r="B72" s="11">
        <f t="shared" si="70"/>
        <v>61</v>
      </c>
      <c r="C72" s="11">
        <f t="shared" si="24"/>
        <v>0</v>
      </c>
      <c r="D72" s="11">
        <f t="shared" si="39"/>
        <v>0</v>
      </c>
      <c r="E72" s="1">
        <f t="shared" si="40"/>
        <v>2</v>
      </c>
      <c r="F72" s="79">
        <f t="shared" si="0"/>
      </c>
      <c r="G72" s="11">
        <f t="shared" si="1"/>
      </c>
      <c r="H72" s="1">
        <f t="shared" si="53"/>
      </c>
      <c r="I72" s="1">
        <f t="shared" si="54"/>
      </c>
      <c r="J72" s="1">
        <f t="shared" si="55"/>
      </c>
      <c r="K72" s="1">
        <f t="shared" si="5"/>
      </c>
      <c r="L72" s="1">
        <f t="shared" si="56"/>
      </c>
      <c r="M72" s="1">
        <f t="shared" si="57"/>
      </c>
      <c r="N72" s="1">
        <f t="shared" si="58"/>
      </c>
      <c r="O72" s="1">
        <f t="shared" si="41"/>
        <v>2</v>
      </c>
      <c r="P72" s="1">
        <f t="shared" si="42"/>
        <v>0</v>
      </c>
      <c r="Q72" s="1">
        <f t="shared" si="25"/>
      </c>
      <c r="R72" s="1">
        <f t="shared" si="59"/>
      </c>
      <c r="T72" s="94">
        <f t="shared" si="27"/>
      </c>
      <c r="U72" s="94">
        <f t="shared" si="28"/>
      </c>
      <c r="V72" s="94">
        <f t="shared" si="60"/>
      </c>
      <c r="W72" s="94">
        <f t="shared" si="43"/>
        <v>2</v>
      </c>
      <c r="X72" s="10">
        <f t="shared" si="44"/>
      </c>
      <c r="Y72" s="10">
        <f t="shared" si="10"/>
      </c>
      <c r="Z72" s="10">
        <f t="shared" si="11"/>
      </c>
      <c r="AA72" s="1">
        <f t="shared" si="12"/>
      </c>
      <c r="AB72" s="12">
        <f t="shared" si="45"/>
        <v>3</v>
      </c>
      <c r="AC72" s="12">
        <f t="shared" si="29"/>
        <v>38</v>
      </c>
      <c r="AG72" s="15" t="s">
        <v>71</v>
      </c>
      <c r="AH72" s="16">
        <f>IF(AG72="◯",3,"")</f>
        <v>3</v>
      </c>
      <c r="AJ72" s="13">
        <v>1</v>
      </c>
      <c r="AK72" s="15" t="s">
        <v>70</v>
      </c>
      <c r="AO72" s="14">
        <f t="shared" si="30"/>
        <v>19</v>
      </c>
      <c r="AP72" s="12">
        <f t="shared" si="31"/>
        <v>0</v>
      </c>
      <c r="AQ72" s="11">
        <f t="shared" si="13"/>
        <v>1</v>
      </c>
      <c r="AR72" s="11">
        <f t="shared" si="14"/>
      </c>
      <c r="AS72" s="10">
        <f t="shared" si="32"/>
      </c>
      <c r="AT72" s="10">
        <f t="shared" si="46"/>
      </c>
      <c r="AU72" s="1">
        <f t="shared" si="47"/>
        <v>0</v>
      </c>
      <c r="AV72" s="10">
        <f t="shared" si="33"/>
      </c>
      <c r="AW72" s="10">
        <f t="shared" si="34"/>
      </c>
      <c r="AX72" s="10">
        <f t="shared" si="35"/>
      </c>
      <c r="AY72" s="20" t="s">
        <v>55</v>
      </c>
      <c r="AZ72" s="1" t="str">
        <f t="shared" si="61"/>
        <v>●</v>
      </c>
      <c r="BA72" s="11">
        <f t="shared" si="37"/>
        <v>0</v>
      </c>
      <c r="BB72" s="1">
        <f t="shared" si="48"/>
        <v>0</v>
      </c>
      <c r="BC72" s="1">
        <f t="shared" si="49"/>
        <v>3</v>
      </c>
      <c r="BD72" s="1">
        <f t="shared" si="62"/>
        <v>1</v>
      </c>
      <c r="BE72" s="1">
        <f t="shared" si="63"/>
        <v>3</v>
      </c>
      <c r="BF72" s="1">
        <f t="shared" si="64"/>
      </c>
      <c r="BG72" s="1">
        <f t="shared" si="65"/>
        <v>1</v>
      </c>
      <c r="BH72" s="1">
        <f t="shared" si="66"/>
      </c>
      <c r="BI72" s="1">
        <f t="shared" si="67"/>
      </c>
      <c r="BJ72" s="1">
        <f t="shared" si="68"/>
      </c>
      <c r="BK72" s="1">
        <f t="shared" si="69"/>
      </c>
      <c r="BL72" s="1">
        <f t="shared" si="38"/>
      </c>
      <c r="BM72" s="1">
        <f t="shared" si="50"/>
        <v>0</v>
      </c>
      <c r="BN72" s="1">
        <f t="shared" si="51"/>
        <v>1</v>
      </c>
    </row>
    <row r="73" spans="2:66" ht="11.25" customHeight="1">
      <c r="B73" s="11">
        <f t="shared" si="70"/>
        <v>62</v>
      </c>
      <c r="C73" s="11">
        <f t="shared" si="24"/>
        <v>0</v>
      </c>
      <c r="D73" s="11">
        <f t="shared" si="39"/>
        <v>0</v>
      </c>
      <c r="E73" s="1">
        <f t="shared" si="40"/>
        <v>2</v>
      </c>
      <c r="F73" s="79">
        <f t="shared" si="0"/>
      </c>
      <c r="G73" s="11">
        <f t="shared" si="1"/>
      </c>
      <c r="H73" s="1">
        <f t="shared" si="53"/>
      </c>
      <c r="I73" s="1">
        <f t="shared" si="54"/>
      </c>
      <c r="J73" s="1">
        <f t="shared" si="55"/>
      </c>
      <c r="K73" s="1">
        <f t="shared" si="5"/>
      </c>
      <c r="L73" s="1">
        <f t="shared" si="56"/>
      </c>
      <c r="M73" s="1">
        <f t="shared" si="57"/>
      </c>
      <c r="N73" s="1">
        <f t="shared" si="58"/>
      </c>
      <c r="O73" s="1">
        <f t="shared" si="41"/>
        <v>2</v>
      </c>
      <c r="P73" s="1">
        <f t="shared" si="42"/>
        <v>0</v>
      </c>
      <c r="Q73" s="1">
        <f t="shared" si="25"/>
      </c>
      <c r="R73" s="1">
        <f t="shared" si="59"/>
      </c>
      <c r="T73" s="94">
        <f t="shared" si="27"/>
      </c>
      <c r="U73" s="94">
        <f t="shared" si="28"/>
      </c>
      <c r="V73" s="94">
        <f t="shared" si="60"/>
      </c>
      <c r="W73" s="94">
        <f t="shared" si="43"/>
        <v>0</v>
      </c>
      <c r="X73" s="10" t="str">
        <f t="shared" si="44"/>
        <v>●</v>
      </c>
      <c r="Y73" s="10">
        <f t="shared" si="10"/>
      </c>
      <c r="Z73" s="10">
        <f t="shared" si="11"/>
      </c>
      <c r="AA73" s="1">
        <f t="shared" si="12"/>
        <v>2</v>
      </c>
      <c r="AB73" s="12">
        <f t="shared" si="45"/>
        <v>0</v>
      </c>
      <c r="AC73" s="12">
        <f t="shared" si="29"/>
        <v>38</v>
      </c>
      <c r="AG73" s="15" t="s">
        <v>96</v>
      </c>
      <c r="AH73" s="13">
        <v>2</v>
      </c>
      <c r="AJ73" s="16">
        <f>IF(AK73="◯",3,"")</f>
        <v>3</v>
      </c>
      <c r="AK73" s="15" t="s">
        <v>97</v>
      </c>
      <c r="AO73" s="14">
        <f t="shared" si="30"/>
        <v>20</v>
      </c>
      <c r="AP73" s="12">
        <f t="shared" si="31"/>
        <v>1</v>
      </c>
      <c r="AQ73" s="11">
        <f t="shared" si="13"/>
      </c>
      <c r="AR73" s="11">
        <f t="shared" si="14"/>
      </c>
      <c r="AS73" s="10">
        <f t="shared" si="32"/>
      </c>
      <c r="AT73" s="10" t="str">
        <f t="shared" si="46"/>
        <v>◯</v>
      </c>
      <c r="AU73" s="1">
        <f t="shared" si="47"/>
        <v>1</v>
      </c>
      <c r="AV73" s="10">
        <f t="shared" si="33"/>
      </c>
      <c r="AW73" s="10">
        <f t="shared" si="34"/>
      </c>
      <c r="AX73" s="10">
        <f t="shared" si="35"/>
      </c>
      <c r="AY73" s="20" t="s">
        <v>55</v>
      </c>
      <c r="AZ73" s="1" t="str">
        <f t="shared" si="61"/>
        <v>◯</v>
      </c>
      <c r="BA73" s="11">
        <f t="shared" si="37"/>
        <v>0</v>
      </c>
      <c r="BB73" s="1">
        <f t="shared" si="48"/>
        <v>1</v>
      </c>
      <c r="BC73" s="1">
        <f t="shared" si="49"/>
        <v>0</v>
      </c>
      <c r="BD73" s="1">
        <f t="shared" si="62"/>
        <v>3</v>
      </c>
      <c r="BE73" s="1">
        <f t="shared" si="63"/>
        <v>2</v>
      </c>
      <c r="BF73" s="1">
        <f t="shared" si="64"/>
        <v>2</v>
      </c>
      <c r="BG73" s="1">
        <f t="shared" si="65"/>
      </c>
      <c r="BH73" s="1">
        <f t="shared" si="66"/>
      </c>
      <c r="BI73" s="1">
        <f t="shared" si="67"/>
      </c>
      <c r="BJ73" s="1">
        <f t="shared" si="68"/>
      </c>
      <c r="BK73" s="1">
        <f t="shared" si="69"/>
      </c>
      <c r="BL73" s="1" t="str">
        <f t="shared" si="38"/>
        <v>◯</v>
      </c>
      <c r="BM73" s="1">
        <f t="shared" si="50"/>
        <v>1</v>
      </c>
      <c r="BN73" s="1">
        <f t="shared" si="51"/>
        <v>0</v>
      </c>
    </row>
    <row r="74" spans="2:66" ht="11.25" customHeight="1">
      <c r="B74" s="11">
        <f t="shared" si="70"/>
        <v>63</v>
      </c>
      <c r="C74" s="11">
        <f t="shared" si="24"/>
        <v>0</v>
      </c>
      <c r="D74" s="11">
        <f t="shared" si="39"/>
        <v>0</v>
      </c>
      <c r="E74" s="1">
        <f t="shared" si="40"/>
        <v>2</v>
      </c>
      <c r="F74" s="79">
        <f t="shared" si="0"/>
      </c>
      <c r="G74" s="11">
        <f t="shared" si="1"/>
      </c>
      <c r="H74" s="1">
        <f t="shared" si="53"/>
      </c>
      <c r="I74" s="1">
        <f t="shared" si="54"/>
      </c>
      <c r="J74" s="1">
        <f t="shared" si="55"/>
      </c>
      <c r="K74" s="1">
        <f t="shared" si="5"/>
      </c>
      <c r="L74" s="1">
        <f t="shared" si="56"/>
      </c>
      <c r="M74" s="1">
        <f t="shared" si="57"/>
      </c>
      <c r="N74" s="1">
        <f t="shared" si="58"/>
      </c>
      <c r="O74" s="1">
        <f t="shared" si="41"/>
        <v>2</v>
      </c>
      <c r="P74" s="1">
        <f t="shared" si="42"/>
        <v>0</v>
      </c>
      <c r="Q74" s="1">
        <f t="shared" si="25"/>
      </c>
      <c r="R74" s="1">
        <f t="shared" si="59"/>
      </c>
      <c r="T74" s="94">
        <f t="shared" si="27"/>
      </c>
      <c r="U74" s="94">
        <f t="shared" si="28"/>
      </c>
      <c r="V74" s="94">
        <f t="shared" si="60"/>
      </c>
      <c r="W74" s="94">
        <f t="shared" si="43"/>
        <v>0</v>
      </c>
      <c r="X74" s="10">
        <f t="shared" si="44"/>
      </c>
      <c r="Y74" s="10">
        <f t="shared" si="10"/>
      </c>
      <c r="Z74" s="10">
        <f t="shared" si="11"/>
      </c>
      <c r="AA74" s="1">
        <f t="shared" si="12"/>
      </c>
      <c r="AB74" s="12">
        <f t="shared" si="45"/>
        <v>1</v>
      </c>
      <c r="AC74" s="12">
        <f t="shared" si="29"/>
        <v>39</v>
      </c>
      <c r="AG74" s="15" t="s">
        <v>71</v>
      </c>
      <c r="AH74" s="16">
        <f aca="true" t="shared" si="72" ref="AH74:AH79">IF(AG74="◯",3,"")</f>
        <v>3</v>
      </c>
      <c r="AJ74" s="13">
        <v>1</v>
      </c>
      <c r="AK74" s="15" t="s">
        <v>70</v>
      </c>
      <c r="AO74" s="14">
        <f t="shared" si="30"/>
        <v>20</v>
      </c>
      <c r="AP74" s="12">
        <f t="shared" si="31"/>
        <v>0</v>
      </c>
      <c r="AQ74" s="11">
        <f t="shared" si="13"/>
        <v>1</v>
      </c>
      <c r="AR74" s="11">
        <f t="shared" si="14"/>
      </c>
      <c r="AS74" s="10">
        <f t="shared" si="32"/>
      </c>
      <c r="AT74" s="10">
        <f t="shared" si="46"/>
      </c>
      <c r="AU74" s="1">
        <f t="shared" si="47"/>
        <v>1</v>
      </c>
      <c r="AV74" s="10">
        <f t="shared" si="33"/>
      </c>
      <c r="AW74" s="10">
        <f t="shared" si="34"/>
      </c>
      <c r="AX74" s="10">
        <f t="shared" si="35"/>
      </c>
      <c r="AY74" s="20" t="s">
        <v>55</v>
      </c>
      <c r="AZ74" s="1" t="str">
        <f t="shared" si="61"/>
        <v>●</v>
      </c>
      <c r="BA74" s="11">
        <f t="shared" si="37"/>
        <v>0</v>
      </c>
      <c r="BB74" s="1">
        <f t="shared" si="48"/>
        <v>0</v>
      </c>
      <c r="BC74" s="1">
        <f t="shared" si="49"/>
        <v>1</v>
      </c>
      <c r="BD74" s="1">
        <f t="shared" si="62"/>
        <v>1</v>
      </c>
      <c r="BE74" s="1">
        <f t="shared" si="63"/>
        <v>3</v>
      </c>
      <c r="BF74" s="1">
        <f t="shared" si="64"/>
      </c>
      <c r="BG74" s="1">
        <f t="shared" si="65"/>
        <v>1</v>
      </c>
      <c r="BH74" s="1">
        <f t="shared" si="66"/>
      </c>
      <c r="BI74" s="1">
        <f t="shared" si="67"/>
      </c>
      <c r="BJ74" s="1">
        <f t="shared" si="68"/>
      </c>
      <c r="BK74" s="1">
        <f t="shared" si="69"/>
      </c>
      <c r="BL74" s="1">
        <f t="shared" si="38"/>
      </c>
      <c r="BM74" s="1">
        <f t="shared" si="50"/>
        <v>1</v>
      </c>
      <c r="BN74" s="1">
        <f t="shared" si="51"/>
        <v>0</v>
      </c>
    </row>
    <row r="75" spans="2:66" ht="11.25" customHeight="1">
      <c r="B75" s="11">
        <f t="shared" si="70"/>
        <v>64</v>
      </c>
      <c r="C75" s="11">
        <f t="shared" si="24"/>
        <v>0</v>
      </c>
      <c r="D75" s="11">
        <f t="shared" si="39"/>
        <v>0</v>
      </c>
      <c r="E75" s="1">
        <f t="shared" si="40"/>
        <v>2</v>
      </c>
      <c r="F75" s="79">
        <f t="shared" si="0"/>
      </c>
      <c r="G75" s="11">
        <f t="shared" si="1"/>
      </c>
      <c r="H75" s="1">
        <f t="shared" si="53"/>
      </c>
      <c r="I75" s="1">
        <f t="shared" si="54"/>
      </c>
      <c r="J75" s="1">
        <f t="shared" si="55"/>
      </c>
      <c r="K75" s="1">
        <f t="shared" si="5"/>
      </c>
      <c r="L75" s="1">
        <f t="shared" si="56"/>
      </c>
      <c r="M75" s="1">
        <f t="shared" si="57"/>
      </c>
      <c r="N75" s="1">
        <f t="shared" si="58"/>
      </c>
      <c r="O75" s="1">
        <f t="shared" si="41"/>
        <v>2</v>
      </c>
      <c r="P75" s="1">
        <f t="shared" si="42"/>
        <v>0</v>
      </c>
      <c r="Q75" s="1">
        <f t="shared" si="25"/>
      </c>
      <c r="R75" s="1">
        <f t="shared" si="59"/>
      </c>
      <c r="T75" s="94">
        <f t="shared" si="27"/>
      </c>
      <c r="U75" s="94">
        <f t="shared" si="28"/>
      </c>
      <c r="V75" s="94">
        <f t="shared" si="60"/>
      </c>
      <c r="W75" s="94">
        <f t="shared" si="43"/>
        <v>1</v>
      </c>
      <c r="X75" s="10" t="str">
        <f t="shared" si="44"/>
        <v>◯</v>
      </c>
      <c r="Y75" s="10">
        <f t="shared" si="10"/>
      </c>
      <c r="Z75" s="10">
        <f t="shared" si="11"/>
      </c>
      <c r="AA75" s="1">
        <f t="shared" si="12"/>
      </c>
      <c r="AB75" s="12">
        <f t="shared" si="45"/>
        <v>2</v>
      </c>
      <c r="AC75" s="12">
        <f t="shared" si="29"/>
        <v>40</v>
      </c>
      <c r="AG75" s="15" t="s">
        <v>100</v>
      </c>
      <c r="AH75" s="16">
        <f t="shared" si="72"/>
        <v>3</v>
      </c>
      <c r="AJ75" s="13">
        <v>2</v>
      </c>
      <c r="AK75" s="15" t="s">
        <v>70</v>
      </c>
      <c r="AO75" s="14">
        <f t="shared" si="30"/>
        <v>20</v>
      </c>
      <c r="AP75" s="12">
        <f t="shared" si="31"/>
        <v>0</v>
      </c>
      <c r="AQ75" s="11">
        <f t="shared" si="13"/>
        <v>2</v>
      </c>
      <c r="AR75" s="11">
        <f t="shared" si="14"/>
      </c>
      <c r="AS75" s="10">
        <f t="shared" si="32"/>
      </c>
      <c r="AT75" s="10" t="str">
        <f t="shared" si="46"/>
        <v>●</v>
      </c>
      <c r="AU75" s="1">
        <f t="shared" si="47"/>
        <v>0</v>
      </c>
      <c r="AV75" s="10">
        <f t="shared" si="33"/>
      </c>
      <c r="AW75" s="10">
        <f t="shared" si="34"/>
      </c>
      <c r="AX75" s="10">
        <f t="shared" si="35"/>
      </c>
      <c r="AY75" s="20" t="s">
        <v>55</v>
      </c>
      <c r="AZ75" s="1" t="str">
        <f t="shared" si="61"/>
        <v>●</v>
      </c>
      <c r="BA75" s="11">
        <f t="shared" si="37"/>
        <v>0</v>
      </c>
      <c r="BB75" s="1">
        <f t="shared" si="48"/>
        <v>0</v>
      </c>
      <c r="BC75" s="1">
        <f t="shared" si="49"/>
        <v>2</v>
      </c>
      <c r="BD75" s="1">
        <f t="shared" si="62"/>
        <v>2</v>
      </c>
      <c r="BE75" s="1">
        <f t="shared" si="63"/>
        <v>3</v>
      </c>
      <c r="BF75" s="1">
        <f t="shared" si="64"/>
      </c>
      <c r="BG75" s="1">
        <f t="shared" si="65"/>
        <v>2</v>
      </c>
      <c r="BH75" s="1">
        <f t="shared" si="66"/>
      </c>
      <c r="BI75" s="1">
        <f t="shared" si="67"/>
      </c>
      <c r="BJ75" s="1">
        <f t="shared" si="68"/>
      </c>
      <c r="BK75" s="1">
        <f t="shared" si="69"/>
      </c>
      <c r="BL75" s="1" t="str">
        <f t="shared" si="38"/>
        <v>●</v>
      </c>
      <c r="BM75" s="1">
        <f t="shared" si="50"/>
        <v>0</v>
      </c>
      <c r="BN75" s="1">
        <f t="shared" si="51"/>
        <v>1</v>
      </c>
    </row>
    <row r="76" spans="2:66" ht="11.25" customHeight="1">
      <c r="B76" s="11">
        <f t="shared" si="70"/>
        <v>65</v>
      </c>
      <c r="C76" s="11">
        <f t="shared" si="24"/>
        <v>0</v>
      </c>
      <c r="D76" s="11">
        <f t="shared" si="39"/>
        <v>0</v>
      </c>
      <c r="E76" s="1">
        <f t="shared" si="40"/>
        <v>2</v>
      </c>
      <c r="F76" s="79">
        <f aca="true" t="shared" si="73" ref="F76:F108">IF(S76="★",X76,"")</f>
      </c>
      <c r="G76" s="11">
        <f aca="true" t="shared" si="74" ref="G76:G108">IF(S76="★",Y76,"")</f>
      </c>
      <c r="H76" s="1">
        <f aca="true" t="shared" si="75" ref="H76:H107">IF(J76="△",AJ76,"")</f>
      </c>
      <c r="I76" s="1">
        <f aca="true" t="shared" si="76" ref="I76:I107">IF(J76="△",AH76,"")</f>
      </c>
      <c r="J76" s="1">
        <f aca="true" t="shared" si="77" ref="J76:J107">IF(R76="△",R76,"")</f>
      </c>
      <c r="K76" s="1">
        <f aca="true" t="shared" si="78" ref="K76:K108">IF(S76="★",AA76,"")</f>
      </c>
      <c r="L76" s="1">
        <f aca="true" t="shared" si="79" ref="L76:L107">IF(R76="◯",M76,"")</f>
      </c>
      <c r="M76" s="1">
        <f aca="true" t="shared" si="80" ref="M76:M107">IF(S76="★",AJ76,"")</f>
      </c>
      <c r="N76" s="1">
        <f aca="true" t="shared" si="81" ref="N76:N107">IF(S76="★",AH76,"")</f>
      </c>
      <c r="O76" s="1">
        <f t="shared" si="41"/>
        <v>2</v>
      </c>
      <c r="P76" s="1">
        <f t="shared" si="42"/>
        <v>0</v>
      </c>
      <c r="Q76" s="1">
        <f t="shared" si="25"/>
      </c>
      <c r="R76" s="1">
        <f aca="true" t="shared" si="82" ref="R76:R97">IF(S76="★",AG76,"")</f>
      </c>
      <c r="T76" s="94">
        <f t="shared" si="27"/>
      </c>
      <c r="U76" s="94">
        <f t="shared" si="28"/>
      </c>
      <c r="V76" s="94">
        <f aca="true" t="shared" si="83" ref="V76:V107">IF(C76=0,"",AG76)</f>
      </c>
      <c r="W76" s="94">
        <f t="shared" si="43"/>
        <v>2</v>
      </c>
      <c r="X76" s="10" t="str">
        <f t="shared" si="44"/>
        <v>◯</v>
      </c>
      <c r="Y76" s="10">
        <f aca="true" t="shared" si="84" ref="Y76:Y108">IF(AH76+AJ76=3,IF(AH76=3,"◎",""),"")</f>
      </c>
      <c r="Z76" s="10">
        <f aca="true" t="shared" si="85" ref="Z76:Z108">IF(AI76="△",AH76,"")</f>
      </c>
      <c r="AA76" s="1">
        <f aca="true" t="shared" si="86" ref="AA76:AA108">IF(AG76="●",AH76,"")</f>
      </c>
      <c r="AB76" s="12">
        <f t="shared" si="45"/>
        <v>3</v>
      </c>
      <c r="AC76" s="12">
        <f t="shared" si="29"/>
        <v>41</v>
      </c>
      <c r="AG76" s="15" t="s">
        <v>114</v>
      </c>
      <c r="AH76" s="16">
        <f t="shared" si="72"/>
        <v>3</v>
      </c>
      <c r="AJ76" s="13">
        <v>2</v>
      </c>
      <c r="AK76" s="15" t="s">
        <v>115</v>
      </c>
      <c r="AO76" s="14">
        <f t="shared" si="30"/>
        <v>20</v>
      </c>
      <c r="AP76" s="12">
        <f t="shared" si="31"/>
        <v>0</v>
      </c>
      <c r="AQ76" s="11">
        <f aca="true" t="shared" si="87" ref="AQ76:AQ108">IF(AK76="●",AJ76,"")</f>
        <v>2</v>
      </c>
      <c r="AR76" s="11">
        <f aca="true" t="shared" si="88" ref="AR76:AR107">IF(AI76="△",AJ76,"")</f>
      </c>
      <c r="AS76" s="10">
        <f aca="true" t="shared" si="89" ref="AS76:AS108">IF(AH76+AJ76=3,IF(AJ76=3,"◎",""),"")</f>
      </c>
      <c r="AT76" s="10" t="str">
        <f t="shared" si="46"/>
        <v>●</v>
      </c>
      <c r="AU76" s="1">
        <f t="shared" si="47"/>
        <v>0</v>
      </c>
      <c r="AV76" s="10">
        <f t="shared" si="33"/>
      </c>
      <c r="AW76" s="10">
        <f t="shared" si="34"/>
      </c>
      <c r="AX76" s="10">
        <f t="shared" si="35"/>
      </c>
      <c r="AY76" s="20" t="s">
        <v>55</v>
      </c>
      <c r="AZ76" s="1" t="str">
        <f aca="true" t="shared" si="90" ref="AZ76:AZ107">IF(AY76="★",AK76,"")</f>
        <v>●</v>
      </c>
      <c r="BA76" s="11">
        <f t="shared" si="37"/>
        <v>0</v>
      </c>
      <c r="BB76" s="1">
        <f t="shared" si="48"/>
        <v>0</v>
      </c>
      <c r="BC76" s="1">
        <f t="shared" si="49"/>
        <v>3</v>
      </c>
      <c r="BD76" s="1">
        <f aca="true" t="shared" si="91" ref="BD76:BD107">IF(AY76="★",AJ76,"")</f>
        <v>2</v>
      </c>
      <c r="BE76" s="1">
        <f aca="true" t="shared" si="92" ref="BE76:BE107">IF(AY76="★",AH76,"")</f>
        <v>3</v>
      </c>
      <c r="BF76" s="1">
        <f aca="true" t="shared" si="93" ref="BF76:BF107">IF(AK76="◯",BE76,"")</f>
      </c>
      <c r="BG76" s="1">
        <f aca="true" t="shared" si="94" ref="BG76:BG107">IF(AY76="★",AQ76,"")</f>
        <v>2</v>
      </c>
      <c r="BH76" s="1">
        <f aca="true" t="shared" si="95" ref="BH76:BH107">IF(AZ76="△",AZ76,"")</f>
      </c>
      <c r="BI76" s="1">
        <f aca="true" t="shared" si="96" ref="BI76:BI107">IF(BH76="△",AJ76,"")</f>
      </c>
      <c r="BJ76" s="1">
        <f aca="true" t="shared" si="97" ref="BJ76:BJ105">IF(BH76="△",AH76,"")</f>
      </c>
      <c r="BK76" s="1">
        <f aca="true" t="shared" si="98" ref="BK76:BK107">IF(AY76="★",AS76,"")</f>
      </c>
      <c r="BL76" s="1" t="str">
        <f t="shared" si="38"/>
        <v>●</v>
      </c>
      <c r="BM76" s="1">
        <f t="shared" si="50"/>
        <v>0</v>
      </c>
      <c r="BN76" s="1">
        <f t="shared" si="51"/>
        <v>2</v>
      </c>
    </row>
    <row r="77" spans="2:66" ht="11.25" customHeight="1">
      <c r="B77" s="11">
        <f aca="true" t="shared" si="99" ref="B77:B97">IF(AG77="◯",B76+1,IF(AG77="●",B76+1,IF(AG77="△",B76+1,"-")))</f>
        <v>66</v>
      </c>
      <c r="C77" s="11">
        <f aca="true" t="shared" si="100" ref="C77:C140">AF77-AL77</f>
        <v>0</v>
      </c>
      <c r="D77" s="11">
        <f t="shared" si="39"/>
        <v>0</v>
      </c>
      <c r="E77" s="1">
        <f t="shared" si="40"/>
        <v>2</v>
      </c>
      <c r="F77" s="79">
        <f t="shared" si="73"/>
      </c>
      <c r="G77" s="11">
        <f t="shared" si="74"/>
      </c>
      <c r="H77" s="1">
        <f t="shared" si="75"/>
      </c>
      <c r="I77" s="1">
        <f t="shared" si="76"/>
      </c>
      <c r="J77" s="1">
        <f t="shared" si="77"/>
      </c>
      <c r="K77" s="1">
        <f t="shared" si="78"/>
      </c>
      <c r="L77" s="1">
        <f t="shared" si="79"/>
        <v>1</v>
      </c>
      <c r="M77" s="1">
        <f t="shared" si="80"/>
        <v>1</v>
      </c>
      <c r="N77" s="1">
        <f t="shared" si="81"/>
        <v>3</v>
      </c>
      <c r="O77" s="1">
        <f t="shared" si="41"/>
        <v>0</v>
      </c>
      <c r="P77" s="1">
        <f t="shared" si="42"/>
        <v>1</v>
      </c>
      <c r="Q77" s="1">
        <f aca="true" t="shared" si="101" ref="Q77:Q140">IF(S77="★",AD77,"")</f>
        <v>0</v>
      </c>
      <c r="R77" s="1" t="str">
        <f t="shared" si="82"/>
        <v>◯</v>
      </c>
      <c r="S77" s="60" t="s">
        <v>55</v>
      </c>
      <c r="T77" s="94">
        <f aca="true" t="shared" si="102" ref="T77:T140">IF(C77=0,IF(AF77&gt;0,AI77,""),"")</f>
      </c>
      <c r="U77" s="94">
        <f aca="true" t="shared" si="103" ref="U77:U108">IF(C77=0,IF(AF77&gt;0,AG77,""),"")</f>
      </c>
      <c r="V77" s="94">
        <f t="shared" si="83"/>
      </c>
      <c r="W77" s="94">
        <f t="shared" si="43"/>
        <v>2</v>
      </c>
      <c r="X77" s="10">
        <f t="shared" si="44"/>
      </c>
      <c r="Y77" s="10">
        <f t="shared" si="84"/>
      </c>
      <c r="Z77" s="10">
        <f t="shared" si="85"/>
      </c>
      <c r="AA77" s="1">
        <f t="shared" si="86"/>
      </c>
      <c r="AB77" s="12">
        <f aca="true" t="shared" si="104" ref="AB77:AB108">IF(AG77="◯",AB76+1,IF(AG77="△",AB76,0))</f>
        <v>4</v>
      </c>
      <c r="AC77" s="12">
        <f aca="true" t="shared" si="105" ref="AC77:AC108">IF(AG77="◯",AC76+1,AC76)</f>
        <v>42</v>
      </c>
      <c r="AG77" s="15" t="s">
        <v>71</v>
      </c>
      <c r="AH77" s="16">
        <f t="shared" si="72"/>
        <v>3</v>
      </c>
      <c r="AJ77" s="13">
        <v>1</v>
      </c>
      <c r="AK77" s="15" t="s">
        <v>70</v>
      </c>
      <c r="AO77" s="14">
        <f aca="true" t="shared" si="106" ref="AO77:AO108">IF(AK77="◯",AO76+1,AO76)</f>
        <v>20</v>
      </c>
      <c r="AP77" s="12">
        <f aca="true" t="shared" si="107" ref="AP77:AP108">IF(AK77="◯",AP76+1,IF(AK77="△",AP76,0))</f>
        <v>0</v>
      </c>
      <c r="AQ77" s="11">
        <f t="shared" si="87"/>
        <v>1</v>
      </c>
      <c r="AR77" s="11">
        <f t="shared" si="88"/>
      </c>
      <c r="AS77" s="10">
        <f t="shared" si="89"/>
      </c>
      <c r="AT77" s="10">
        <f t="shared" si="46"/>
      </c>
      <c r="AU77" s="1">
        <f t="shared" si="47"/>
        <v>0</v>
      </c>
      <c r="AV77" s="10">
        <f aca="true" t="shared" si="108" ref="AV77:AV140">IF(C77=0,"",AK77)</f>
      </c>
      <c r="AW77" s="10">
        <f aca="true" t="shared" si="109" ref="AW77:AW140">IF(C77=0,IF(AL77&gt;0,AK77,""),"")</f>
      </c>
      <c r="AX77" s="10">
        <f aca="true" t="shared" si="110" ref="AX77:AX140">IF(C77=0,IF(AL77&gt;0,AI77,""),"")</f>
      </c>
      <c r="AZ77" s="1">
        <f t="shared" si="90"/>
      </c>
      <c r="BA77" s="11">
        <f aca="true" t="shared" si="111" ref="BA77:BA140">IF(AY77="★",AN77,"")</f>
      </c>
      <c r="BB77" s="1">
        <f t="shared" si="48"/>
        <v>0</v>
      </c>
      <c r="BC77" s="1">
        <f t="shared" si="49"/>
        <v>3</v>
      </c>
      <c r="BD77" s="1">
        <f t="shared" si="91"/>
      </c>
      <c r="BE77" s="1">
        <f t="shared" si="92"/>
      </c>
      <c r="BF77" s="1">
        <f t="shared" si="93"/>
      </c>
      <c r="BG77" s="1">
        <f t="shared" si="94"/>
      </c>
      <c r="BH77" s="1">
        <f t="shared" si="95"/>
      </c>
      <c r="BI77" s="1">
        <f t="shared" si="96"/>
      </c>
      <c r="BJ77" s="1">
        <f t="shared" si="97"/>
      </c>
      <c r="BK77" s="1">
        <f t="shared" si="98"/>
      </c>
      <c r="BL77" s="1">
        <f aca="true" t="shared" si="112" ref="BL77:BL140">IF(AY77="★",AT77,"")</f>
      </c>
      <c r="BM77" s="1">
        <f t="shared" si="50"/>
        <v>0</v>
      </c>
      <c r="BN77" s="1">
        <f t="shared" si="51"/>
        <v>2</v>
      </c>
    </row>
    <row r="78" spans="2:66" ht="11.25" customHeight="1">
      <c r="B78" s="11">
        <f t="shared" si="99"/>
        <v>67</v>
      </c>
      <c r="C78" s="11">
        <f t="shared" si="100"/>
        <v>0</v>
      </c>
      <c r="D78" s="11">
        <f aca="true" t="shared" si="113" ref="D78:D119">IF(F78="●",D77+1,IF(F78="△",D77,IF(F78="◯",0,D77)))</f>
        <v>0</v>
      </c>
      <c r="E78" s="1">
        <f aca="true" t="shared" si="114" ref="E78:E119">IF(F78="◯",E77+1,IF(F78="△",E77,IF(F78="●",0,E77)))</f>
        <v>3</v>
      </c>
      <c r="F78" s="79" t="str">
        <f t="shared" si="73"/>
        <v>◯</v>
      </c>
      <c r="G78" s="11">
        <f t="shared" si="74"/>
      </c>
      <c r="H78" s="1">
        <f t="shared" si="75"/>
      </c>
      <c r="I78" s="1">
        <f t="shared" si="76"/>
      </c>
      <c r="J78" s="1">
        <f t="shared" si="77"/>
      </c>
      <c r="K78" s="1">
        <f t="shared" si="78"/>
      </c>
      <c r="L78" s="1">
        <f t="shared" si="79"/>
        <v>2</v>
      </c>
      <c r="M78" s="1">
        <f t="shared" si="80"/>
        <v>2</v>
      </c>
      <c r="N78" s="1">
        <f t="shared" si="81"/>
        <v>3</v>
      </c>
      <c r="O78" s="1">
        <f aca="true" t="shared" si="115" ref="O78:O141">IF(R78="●",O77+1,IF(R78="△",O77,IF(R78="◯",0,O77)))</f>
        <v>0</v>
      </c>
      <c r="P78" s="1">
        <f aca="true" t="shared" si="116" ref="P78:P141">IF(R78="◯",P77+1,IF(R78="△",P77,IF(R78="●",0,P77)))</f>
        <v>2</v>
      </c>
      <c r="Q78" s="1">
        <f t="shared" si="101"/>
        <v>0</v>
      </c>
      <c r="R78" s="1" t="str">
        <f t="shared" si="82"/>
        <v>◯</v>
      </c>
      <c r="S78" s="60" t="s">
        <v>55</v>
      </c>
      <c r="T78" s="94">
        <f t="shared" si="102"/>
      </c>
      <c r="U78" s="94">
        <f t="shared" si="103"/>
      </c>
      <c r="V78" s="94">
        <f t="shared" si="83"/>
      </c>
      <c r="W78" s="94">
        <f aca="true" t="shared" si="117" ref="W78:W141">IF(X78="◯",W77+1,IF(X78="△",W77,IF(X78="●",0,W77)))</f>
        <v>3</v>
      </c>
      <c r="X78" s="10" t="str">
        <f aca="true" t="shared" si="118" ref="X78:X141">IF(AH78=0,IF(AH78+AJ78=5,AG78,""),IF(AH78=1,IF(AH78+AJ78=5,AG78,""),IF(AH78=2,IF(AH78+AJ78=5,AG78,""),IF(AH78=3,IF(AH78+AJ78=5,AG78,""),""))))</f>
        <v>◯</v>
      </c>
      <c r="Y78" s="10">
        <f t="shared" si="84"/>
      </c>
      <c r="Z78" s="10">
        <f t="shared" si="85"/>
      </c>
      <c r="AA78" s="1">
        <f t="shared" si="86"/>
      </c>
      <c r="AB78" s="12">
        <f t="shared" si="104"/>
        <v>5</v>
      </c>
      <c r="AC78" s="12">
        <f t="shared" si="105"/>
        <v>43</v>
      </c>
      <c r="AG78" s="15" t="s">
        <v>71</v>
      </c>
      <c r="AH78" s="16">
        <f t="shared" si="72"/>
        <v>3</v>
      </c>
      <c r="AJ78" s="13">
        <v>2</v>
      </c>
      <c r="AK78" s="15" t="s">
        <v>70</v>
      </c>
      <c r="AO78" s="14">
        <f t="shared" si="106"/>
        <v>20</v>
      </c>
      <c r="AP78" s="12">
        <f t="shared" si="107"/>
        <v>0</v>
      </c>
      <c r="AQ78" s="11">
        <f t="shared" si="87"/>
        <v>2</v>
      </c>
      <c r="AR78" s="11">
        <f t="shared" si="88"/>
      </c>
      <c r="AS78" s="10">
        <f t="shared" si="89"/>
      </c>
      <c r="AT78" s="10" t="str">
        <f aca="true" t="shared" si="119" ref="AT78:AT141">IF(AH78=0,IF(AH78+AJ78=5,AK78,""),IF(AH78=1,IF(AH78+AJ78=5,AK78,""),IF(AH78=2,IF(AH78+AJ78=5,AK78,""),IF(AH78=3,IF(AH78+AJ78=5,AK78,""),""))))</f>
        <v>●</v>
      </c>
      <c r="AU78" s="1">
        <f aca="true" t="shared" si="120" ref="AU78:AU141">IF(AT78="◯",AU77+1,IF(AT78="△",AU77,IF(AT78="●",0,AU77)))</f>
        <v>0</v>
      </c>
      <c r="AV78" s="10">
        <f t="shared" si="108"/>
      </c>
      <c r="AW78" s="10">
        <f t="shared" si="109"/>
      </c>
      <c r="AX78" s="10">
        <f t="shared" si="110"/>
      </c>
      <c r="AZ78" s="1">
        <f t="shared" si="90"/>
      </c>
      <c r="BA78" s="11">
        <f t="shared" si="111"/>
      </c>
      <c r="BB78" s="1">
        <f aca="true" t="shared" si="121" ref="BB78:BB141">IF(AZ78="◯",BB77+1,IF(AZ78="△",BB77,IF(AZ78="●",0,BB77)))</f>
        <v>0</v>
      </c>
      <c r="BC78" s="1">
        <f aca="true" t="shared" si="122" ref="BC78:BC141">IF(AZ78="●",BC77+1,IF(AZ78="△",BC77,IF(AZ78="◯",0,BC77)))</f>
        <v>3</v>
      </c>
      <c r="BD78" s="1">
        <f t="shared" si="91"/>
      </c>
      <c r="BE78" s="1">
        <f t="shared" si="92"/>
      </c>
      <c r="BF78" s="1">
        <f t="shared" si="93"/>
      </c>
      <c r="BG78" s="1">
        <f t="shared" si="94"/>
      </c>
      <c r="BH78" s="1">
        <f t="shared" si="95"/>
      </c>
      <c r="BI78" s="1">
        <f t="shared" si="96"/>
      </c>
      <c r="BJ78" s="1">
        <f t="shared" si="97"/>
      </c>
      <c r="BK78" s="1">
        <f t="shared" si="98"/>
      </c>
      <c r="BL78" s="1">
        <f t="shared" si="112"/>
      </c>
      <c r="BM78" s="1">
        <f aca="true" t="shared" si="123" ref="BM78:BM141">IF(BL78="◯",BM77+1,IF(BL78="△",BM77,IF(BL78="●",0,BM77)))</f>
        <v>0</v>
      </c>
      <c r="BN78" s="1">
        <f aca="true" t="shared" si="124" ref="BN78:BN141">IF(BL78="●",BN77+1,IF(BL78="△",BN77,IF(BL78="◯",0,BN77)))</f>
        <v>2</v>
      </c>
    </row>
    <row r="79" spans="2:66" ht="11.25" customHeight="1">
      <c r="B79" s="11">
        <f t="shared" si="99"/>
        <v>68</v>
      </c>
      <c r="C79" s="11">
        <f t="shared" si="100"/>
        <v>0</v>
      </c>
      <c r="D79" s="11">
        <f t="shared" si="113"/>
        <v>0</v>
      </c>
      <c r="E79" s="1">
        <f t="shared" si="114"/>
        <v>3</v>
      </c>
      <c r="F79" s="79">
        <f t="shared" si="73"/>
      </c>
      <c r="G79" s="11" t="str">
        <f t="shared" si="74"/>
        <v>◎</v>
      </c>
      <c r="H79" s="1">
        <f t="shared" si="75"/>
      </c>
      <c r="I79" s="1">
        <f t="shared" si="76"/>
      </c>
      <c r="J79" s="1">
        <f t="shared" si="77"/>
      </c>
      <c r="K79" s="1">
        <f t="shared" si="78"/>
      </c>
      <c r="L79" s="1">
        <f t="shared" si="79"/>
        <v>0</v>
      </c>
      <c r="M79" s="1">
        <f t="shared" si="80"/>
        <v>0</v>
      </c>
      <c r="N79" s="1">
        <f t="shared" si="81"/>
        <v>3</v>
      </c>
      <c r="O79" s="1">
        <f t="shared" si="115"/>
        <v>0</v>
      </c>
      <c r="P79" s="1">
        <f t="shared" si="116"/>
        <v>3</v>
      </c>
      <c r="Q79" s="1">
        <f t="shared" si="101"/>
        <v>0</v>
      </c>
      <c r="R79" s="1" t="str">
        <f t="shared" si="82"/>
        <v>◯</v>
      </c>
      <c r="S79" s="60" t="s">
        <v>55</v>
      </c>
      <c r="T79" s="94">
        <f t="shared" si="102"/>
      </c>
      <c r="U79" s="94">
        <f t="shared" si="103"/>
      </c>
      <c r="V79" s="94">
        <f t="shared" si="83"/>
      </c>
      <c r="W79" s="94">
        <f t="shared" si="117"/>
        <v>3</v>
      </c>
      <c r="X79" s="10">
        <f t="shared" si="118"/>
      </c>
      <c r="Y79" s="10" t="str">
        <f t="shared" si="84"/>
        <v>◎</v>
      </c>
      <c r="Z79" s="10">
        <f t="shared" si="85"/>
      </c>
      <c r="AA79" s="1">
        <f t="shared" si="86"/>
      </c>
      <c r="AB79" s="12">
        <f t="shared" si="104"/>
        <v>6</v>
      </c>
      <c r="AC79" s="12">
        <f t="shared" si="105"/>
        <v>44</v>
      </c>
      <c r="AG79" s="15" t="s">
        <v>71</v>
      </c>
      <c r="AH79" s="16">
        <f t="shared" si="72"/>
        <v>3</v>
      </c>
      <c r="AJ79" s="13">
        <v>0</v>
      </c>
      <c r="AK79" s="15" t="s">
        <v>116</v>
      </c>
      <c r="AO79" s="14">
        <f t="shared" si="106"/>
        <v>20</v>
      </c>
      <c r="AP79" s="12">
        <f t="shared" si="107"/>
        <v>0</v>
      </c>
      <c r="AQ79" s="11">
        <f t="shared" si="87"/>
        <v>0</v>
      </c>
      <c r="AR79" s="11">
        <f t="shared" si="88"/>
      </c>
      <c r="AS79" s="10">
        <f t="shared" si="89"/>
      </c>
      <c r="AT79" s="10">
        <f t="shared" si="119"/>
      </c>
      <c r="AU79" s="1">
        <f t="shared" si="120"/>
        <v>0</v>
      </c>
      <c r="AV79" s="10">
        <f t="shared" si="108"/>
      </c>
      <c r="AW79" s="10">
        <f t="shared" si="109"/>
      </c>
      <c r="AX79" s="10">
        <f t="shared" si="110"/>
      </c>
      <c r="AZ79" s="1">
        <f t="shared" si="90"/>
      </c>
      <c r="BA79" s="11">
        <f t="shared" si="111"/>
      </c>
      <c r="BB79" s="1">
        <f t="shared" si="121"/>
        <v>0</v>
      </c>
      <c r="BC79" s="1">
        <f t="shared" si="122"/>
        <v>3</v>
      </c>
      <c r="BD79" s="1">
        <f t="shared" si="91"/>
      </c>
      <c r="BE79" s="1">
        <f t="shared" si="92"/>
      </c>
      <c r="BF79" s="1">
        <f t="shared" si="93"/>
      </c>
      <c r="BG79" s="1">
        <f t="shared" si="94"/>
      </c>
      <c r="BH79" s="1">
        <f t="shared" si="95"/>
      </c>
      <c r="BI79" s="1">
        <f t="shared" si="96"/>
      </c>
      <c r="BJ79" s="1">
        <f t="shared" si="97"/>
      </c>
      <c r="BK79" s="1">
        <f t="shared" si="98"/>
      </c>
      <c r="BL79" s="1">
        <f t="shared" si="112"/>
      </c>
      <c r="BM79" s="1">
        <f t="shared" si="123"/>
        <v>0</v>
      </c>
      <c r="BN79" s="1">
        <f t="shared" si="124"/>
        <v>2</v>
      </c>
    </row>
    <row r="80" spans="2:66" ht="11.25" customHeight="1">
      <c r="B80" s="11">
        <f t="shared" si="99"/>
        <v>69</v>
      </c>
      <c r="C80" s="11">
        <f t="shared" si="100"/>
        <v>0</v>
      </c>
      <c r="D80" s="11">
        <f t="shared" si="113"/>
        <v>0</v>
      </c>
      <c r="E80" s="1">
        <f t="shared" si="114"/>
        <v>3</v>
      </c>
      <c r="F80" s="79">
        <f t="shared" si="73"/>
      </c>
      <c r="G80" s="11">
        <f t="shared" si="74"/>
      </c>
      <c r="H80" s="1">
        <f t="shared" si="75"/>
      </c>
      <c r="I80" s="1">
        <f t="shared" si="76"/>
      </c>
      <c r="J80" s="1">
        <f t="shared" si="77"/>
      </c>
      <c r="K80" s="1">
        <f t="shared" si="78"/>
        <v>1</v>
      </c>
      <c r="L80" s="1">
        <f t="shared" si="79"/>
      </c>
      <c r="M80" s="1">
        <f t="shared" si="80"/>
        <v>3</v>
      </c>
      <c r="N80" s="1">
        <f t="shared" si="81"/>
        <v>1</v>
      </c>
      <c r="O80" s="1">
        <f t="shared" si="115"/>
        <v>1</v>
      </c>
      <c r="P80" s="1">
        <f t="shared" si="116"/>
        <v>0</v>
      </c>
      <c r="Q80" s="1">
        <f t="shared" si="101"/>
        <v>0</v>
      </c>
      <c r="R80" s="1" t="str">
        <f t="shared" si="82"/>
        <v>●</v>
      </c>
      <c r="S80" s="60" t="s">
        <v>55</v>
      </c>
      <c r="T80" s="94">
        <f t="shared" si="102"/>
      </c>
      <c r="U80" s="94">
        <f t="shared" si="103"/>
      </c>
      <c r="V80" s="94">
        <f t="shared" si="83"/>
      </c>
      <c r="W80" s="94">
        <f t="shared" si="117"/>
        <v>3</v>
      </c>
      <c r="X80" s="10">
        <f t="shared" si="118"/>
      </c>
      <c r="Y80" s="10">
        <f t="shared" si="84"/>
      </c>
      <c r="Z80" s="10">
        <f t="shared" si="85"/>
      </c>
      <c r="AA80" s="1">
        <f t="shared" si="86"/>
        <v>1</v>
      </c>
      <c r="AB80" s="12">
        <f t="shared" si="104"/>
        <v>0</v>
      </c>
      <c r="AC80" s="12">
        <f t="shared" si="105"/>
        <v>44</v>
      </c>
      <c r="AG80" s="15" t="s">
        <v>70</v>
      </c>
      <c r="AH80" s="13">
        <v>1</v>
      </c>
      <c r="AJ80" s="16">
        <f>IF(AK80="◯",3,"")</f>
        <v>3</v>
      </c>
      <c r="AK80" s="15" t="s">
        <v>71</v>
      </c>
      <c r="AO80" s="14">
        <f t="shared" si="106"/>
        <v>21</v>
      </c>
      <c r="AP80" s="12">
        <f t="shared" si="107"/>
        <v>1</v>
      </c>
      <c r="AQ80" s="11">
        <f t="shared" si="87"/>
      </c>
      <c r="AR80" s="11">
        <f t="shared" si="88"/>
      </c>
      <c r="AS80" s="10">
        <f t="shared" si="89"/>
      </c>
      <c r="AT80" s="10">
        <f t="shared" si="119"/>
      </c>
      <c r="AU80" s="1">
        <f t="shared" si="120"/>
        <v>0</v>
      </c>
      <c r="AV80" s="10">
        <f t="shared" si="108"/>
      </c>
      <c r="AW80" s="10">
        <f t="shared" si="109"/>
      </c>
      <c r="AX80" s="10">
        <f t="shared" si="110"/>
      </c>
      <c r="AZ80" s="1">
        <f t="shared" si="90"/>
      </c>
      <c r="BA80" s="11">
        <f t="shared" si="111"/>
      </c>
      <c r="BB80" s="1">
        <f t="shared" si="121"/>
        <v>0</v>
      </c>
      <c r="BC80" s="1">
        <f t="shared" si="122"/>
        <v>3</v>
      </c>
      <c r="BD80" s="1">
        <f t="shared" si="91"/>
      </c>
      <c r="BE80" s="1">
        <f t="shared" si="92"/>
      </c>
      <c r="BF80" s="1">
        <f t="shared" si="93"/>
      </c>
      <c r="BG80" s="1">
        <f t="shared" si="94"/>
      </c>
      <c r="BH80" s="1">
        <f t="shared" si="95"/>
      </c>
      <c r="BI80" s="1">
        <f t="shared" si="96"/>
      </c>
      <c r="BJ80" s="1">
        <f t="shared" si="97"/>
      </c>
      <c r="BK80" s="1">
        <f t="shared" si="98"/>
      </c>
      <c r="BL80" s="1">
        <f t="shared" si="112"/>
      </c>
      <c r="BM80" s="1">
        <f t="shared" si="123"/>
        <v>0</v>
      </c>
      <c r="BN80" s="1">
        <f t="shared" si="124"/>
        <v>2</v>
      </c>
    </row>
    <row r="81" spans="2:66" ht="11.25" customHeight="1">
      <c r="B81" s="11">
        <f t="shared" si="99"/>
        <v>70</v>
      </c>
      <c r="C81" s="11">
        <f t="shared" si="100"/>
        <v>0</v>
      </c>
      <c r="D81" s="11">
        <f t="shared" si="113"/>
        <v>1</v>
      </c>
      <c r="E81" s="1">
        <f t="shared" si="114"/>
        <v>0</v>
      </c>
      <c r="F81" s="79" t="str">
        <f t="shared" si="73"/>
        <v>●</v>
      </c>
      <c r="G81" s="11">
        <f t="shared" si="74"/>
      </c>
      <c r="H81" s="1">
        <f t="shared" si="75"/>
      </c>
      <c r="I81" s="1">
        <f t="shared" si="76"/>
      </c>
      <c r="J81" s="1">
        <f t="shared" si="77"/>
      </c>
      <c r="K81" s="1">
        <f t="shared" si="78"/>
        <v>2</v>
      </c>
      <c r="L81" s="1">
        <f t="shared" si="79"/>
      </c>
      <c r="M81" s="1">
        <f t="shared" si="80"/>
        <v>3</v>
      </c>
      <c r="N81" s="1">
        <f t="shared" si="81"/>
        <v>2</v>
      </c>
      <c r="O81" s="1">
        <f t="shared" si="115"/>
        <v>2</v>
      </c>
      <c r="P81" s="1">
        <f t="shared" si="116"/>
        <v>0</v>
      </c>
      <c r="Q81" s="1">
        <f t="shared" si="101"/>
        <v>0</v>
      </c>
      <c r="R81" s="1" t="str">
        <f t="shared" si="82"/>
        <v>●</v>
      </c>
      <c r="S81" s="60" t="s">
        <v>55</v>
      </c>
      <c r="T81" s="94">
        <f t="shared" si="102"/>
      </c>
      <c r="U81" s="94">
        <f t="shared" si="103"/>
      </c>
      <c r="V81" s="94">
        <f t="shared" si="83"/>
      </c>
      <c r="W81" s="94">
        <f t="shared" si="117"/>
        <v>0</v>
      </c>
      <c r="X81" s="10" t="str">
        <f t="shared" si="118"/>
        <v>●</v>
      </c>
      <c r="Y81" s="10">
        <f t="shared" si="84"/>
      </c>
      <c r="Z81" s="10">
        <f t="shared" si="85"/>
      </c>
      <c r="AA81" s="1">
        <f t="shared" si="86"/>
        <v>2</v>
      </c>
      <c r="AB81" s="12">
        <f t="shared" si="104"/>
        <v>0</v>
      </c>
      <c r="AC81" s="12">
        <f t="shared" si="105"/>
        <v>44</v>
      </c>
      <c r="AG81" s="15" t="s">
        <v>70</v>
      </c>
      <c r="AH81" s="13">
        <v>2</v>
      </c>
      <c r="AJ81" s="16">
        <f>IF(AK81="◯",3,"")</f>
        <v>3</v>
      </c>
      <c r="AK81" s="15" t="s">
        <v>71</v>
      </c>
      <c r="AO81" s="14">
        <f t="shared" si="106"/>
        <v>22</v>
      </c>
      <c r="AP81" s="12">
        <f t="shared" si="107"/>
        <v>2</v>
      </c>
      <c r="AQ81" s="11">
        <f t="shared" si="87"/>
      </c>
      <c r="AR81" s="11">
        <f t="shared" si="88"/>
      </c>
      <c r="AS81" s="10">
        <f t="shared" si="89"/>
      </c>
      <c r="AT81" s="10" t="str">
        <f t="shared" si="119"/>
        <v>◯</v>
      </c>
      <c r="AU81" s="1">
        <f t="shared" si="120"/>
        <v>1</v>
      </c>
      <c r="AV81" s="10">
        <f t="shared" si="108"/>
      </c>
      <c r="AW81" s="10">
        <f t="shared" si="109"/>
      </c>
      <c r="AX81" s="10">
        <f t="shared" si="110"/>
      </c>
      <c r="AZ81" s="1">
        <f t="shared" si="90"/>
      </c>
      <c r="BA81" s="11">
        <f t="shared" si="111"/>
      </c>
      <c r="BB81" s="1">
        <f t="shared" si="121"/>
        <v>0</v>
      </c>
      <c r="BC81" s="1">
        <f t="shared" si="122"/>
        <v>3</v>
      </c>
      <c r="BD81" s="1">
        <f t="shared" si="91"/>
      </c>
      <c r="BE81" s="1">
        <f t="shared" si="92"/>
      </c>
      <c r="BF81" s="1">
        <f t="shared" si="93"/>
      </c>
      <c r="BG81" s="1">
        <f t="shared" si="94"/>
      </c>
      <c r="BH81" s="1">
        <f t="shared" si="95"/>
      </c>
      <c r="BI81" s="1">
        <f t="shared" si="96"/>
      </c>
      <c r="BJ81" s="1">
        <f t="shared" si="97"/>
      </c>
      <c r="BK81" s="1">
        <f t="shared" si="98"/>
      </c>
      <c r="BL81" s="1">
        <f t="shared" si="112"/>
      </c>
      <c r="BM81" s="1">
        <f t="shared" si="123"/>
        <v>0</v>
      </c>
      <c r="BN81" s="1">
        <f t="shared" si="124"/>
        <v>2</v>
      </c>
    </row>
    <row r="82" spans="2:66" ht="11.25" customHeight="1">
      <c r="B82" s="11">
        <f t="shared" si="99"/>
        <v>71</v>
      </c>
      <c r="C82" s="11">
        <f t="shared" si="100"/>
        <v>0</v>
      </c>
      <c r="D82" s="11">
        <f t="shared" si="113"/>
        <v>1</v>
      </c>
      <c r="E82" s="1">
        <f t="shared" si="114"/>
        <v>0</v>
      </c>
      <c r="F82" s="79">
        <f t="shared" si="73"/>
      </c>
      <c r="G82" s="11">
        <f t="shared" si="74"/>
      </c>
      <c r="H82" s="1">
        <f t="shared" si="75"/>
      </c>
      <c r="I82" s="1">
        <f t="shared" si="76"/>
      </c>
      <c r="J82" s="1">
        <f t="shared" si="77"/>
      </c>
      <c r="K82" s="1">
        <f t="shared" si="78"/>
      </c>
      <c r="L82" s="1">
        <f t="shared" si="79"/>
        <v>1</v>
      </c>
      <c r="M82" s="1">
        <f t="shared" si="80"/>
        <v>1</v>
      </c>
      <c r="N82" s="1">
        <f t="shared" si="81"/>
        <v>3</v>
      </c>
      <c r="O82" s="1">
        <f t="shared" si="115"/>
        <v>0</v>
      </c>
      <c r="P82" s="1">
        <f t="shared" si="116"/>
        <v>1</v>
      </c>
      <c r="Q82" s="1">
        <f t="shared" si="101"/>
        <v>0</v>
      </c>
      <c r="R82" s="1" t="str">
        <f t="shared" si="82"/>
        <v>◯</v>
      </c>
      <c r="S82" s="60" t="s">
        <v>55</v>
      </c>
      <c r="T82" s="94">
        <f t="shared" si="102"/>
      </c>
      <c r="U82" s="94">
        <f t="shared" si="103"/>
      </c>
      <c r="V82" s="94">
        <f t="shared" si="83"/>
      </c>
      <c r="W82" s="94">
        <f t="shared" si="117"/>
        <v>0</v>
      </c>
      <c r="X82" s="10">
        <f t="shared" si="118"/>
      </c>
      <c r="Y82" s="10">
        <f t="shared" si="84"/>
      </c>
      <c r="Z82" s="10">
        <f t="shared" si="85"/>
      </c>
      <c r="AA82" s="1">
        <f t="shared" si="86"/>
      </c>
      <c r="AB82" s="12">
        <f t="shared" si="104"/>
        <v>1</v>
      </c>
      <c r="AC82" s="12">
        <f t="shared" si="105"/>
        <v>45</v>
      </c>
      <c r="AG82" s="15" t="s">
        <v>71</v>
      </c>
      <c r="AH82" s="16">
        <f>IF(AG82="◯",3,"")</f>
        <v>3</v>
      </c>
      <c r="AJ82" s="13">
        <v>1</v>
      </c>
      <c r="AK82" s="15" t="s">
        <v>70</v>
      </c>
      <c r="AO82" s="14">
        <f t="shared" si="106"/>
        <v>22</v>
      </c>
      <c r="AP82" s="12">
        <f t="shared" si="107"/>
        <v>0</v>
      </c>
      <c r="AQ82" s="11">
        <f t="shared" si="87"/>
        <v>1</v>
      </c>
      <c r="AR82" s="11">
        <f t="shared" si="88"/>
      </c>
      <c r="AS82" s="10">
        <f t="shared" si="89"/>
      </c>
      <c r="AT82" s="10">
        <f t="shared" si="119"/>
      </c>
      <c r="AU82" s="1">
        <f t="shared" si="120"/>
        <v>1</v>
      </c>
      <c r="AV82" s="10">
        <f t="shared" si="108"/>
      </c>
      <c r="AW82" s="10">
        <f t="shared" si="109"/>
      </c>
      <c r="AX82" s="10">
        <f t="shared" si="110"/>
      </c>
      <c r="AZ82" s="1">
        <f t="shared" si="90"/>
      </c>
      <c r="BA82" s="11">
        <f t="shared" si="111"/>
      </c>
      <c r="BB82" s="1">
        <f t="shared" si="121"/>
        <v>0</v>
      </c>
      <c r="BC82" s="1">
        <f t="shared" si="122"/>
        <v>3</v>
      </c>
      <c r="BD82" s="1">
        <f t="shared" si="91"/>
      </c>
      <c r="BE82" s="1">
        <f t="shared" si="92"/>
      </c>
      <c r="BF82" s="1">
        <f t="shared" si="93"/>
      </c>
      <c r="BG82" s="1">
        <f t="shared" si="94"/>
      </c>
      <c r="BH82" s="1">
        <f t="shared" si="95"/>
      </c>
      <c r="BI82" s="1">
        <f t="shared" si="96"/>
      </c>
      <c r="BJ82" s="1">
        <f t="shared" si="97"/>
      </c>
      <c r="BK82" s="1">
        <f t="shared" si="98"/>
      </c>
      <c r="BL82" s="1">
        <f t="shared" si="112"/>
      </c>
      <c r="BM82" s="1">
        <f t="shared" si="123"/>
        <v>0</v>
      </c>
      <c r="BN82" s="1">
        <f t="shared" si="124"/>
        <v>2</v>
      </c>
    </row>
    <row r="83" spans="2:66" ht="11.25" customHeight="1">
      <c r="B83" s="11">
        <f t="shared" si="99"/>
        <v>72</v>
      </c>
      <c r="C83" s="11">
        <f t="shared" si="100"/>
        <v>0</v>
      </c>
      <c r="D83" s="11">
        <f t="shared" si="113"/>
        <v>1</v>
      </c>
      <c r="E83" s="1">
        <f t="shared" si="114"/>
        <v>0</v>
      </c>
      <c r="F83" s="79">
        <f t="shared" si="73"/>
      </c>
      <c r="G83" s="11" t="str">
        <f t="shared" si="74"/>
        <v>◎</v>
      </c>
      <c r="H83" s="1">
        <f t="shared" si="75"/>
      </c>
      <c r="I83" s="1">
        <f t="shared" si="76"/>
      </c>
      <c r="J83" s="1">
        <f t="shared" si="77"/>
      </c>
      <c r="K83" s="1">
        <f t="shared" si="78"/>
      </c>
      <c r="L83" s="1">
        <f t="shared" si="79"/>
        <v>0</v>
      </c>
      <c r="M83" s="1">
        <f t="shared" si="80"/>
        <v>0</v>
      </c>
      <c r="N83" s="1">
        <f t="shared" si="81"/>
        <v>3</v>
      </c>
      <c r="O83" s="1">
        <f t="shared" si="115"/>
        <v>0</v>
      </c>
      <c r="P83" s="1">
        <f t="shared" si="116"/>
        <v>2</v>
      </c>
      <c r="Q83" s="1">
        <f t="shared" si="101"/>
        <v>0</v>
      </c>
      <c r="R83" s="1" t="str">
        <f t="shared" si="82"/>
        <v>◯</v>
      </c>
      <c r="S83" s="60" t="s">
        <v>55</v>
      </c>
      <c r="T83" s="94">
        <f t="shared" si="102"/>
      </c>
      <c r="U83" s="94">
        <f t="shared" si="103"/>
      </c>
      <c r="V83" s="94">
        <f t="shared" si="83"/>
      </c>
      <c r="W83" s="94">
        <f t="shared" si="117"/>
        <v>0</v>
      </c>
      <c r="X83" s="10">
        <f t="shared" si="118"/>
      </c>
      <c r="Y83" s="10" t="str">
        <f t="shared" si="84"/>
        <v>◎</v>
      </c>
      <c r="Z83" s="10">
        <f t="shared" si="85"/>
      </c>
      <c r="AA83" s="1">
        <f t="shared" si="86"/>
      </c>
      <c r="AB83" s="12">
        <f t="shared" si="104"/>
        <v>2</v>
      </c>
      <c r="AC83" s="12">
        <f t="shared" si="105"/>
        <v>46</v>
      </c>
      <c r="AG83" s="15" t="s">
        <v>71</v>
      </c>
      <c r="AH83" s="16">
        <f>IF(AG83="◯",3,"")</f>
        <v>3</v>
      </c>
      <c r="AJ83" s="13">
        <v>0</v>
      </c>
      <c r="AK83" s="15" t="s">
        <v>70</v>
      </c>
      <c r="AO83" s="14">
        <f t="shared" si="106"/>
        <v>22</v>
      </c>
      <c r="AP83" s="12">
        <f t="shared" si="107"/>
        <v>0</v>
      </c>
      <c r="AQ83" s="11">
        <f t="shared" si="87"/>
        <v>0</v>
      </c>
      <c r="AR83" s="11">
        <f t="shared" si="88"/>
      </c>
      <c r="AS83" s="10">
        <f t="shared" si="89"/>
      </c>
      <c r="AT83" s="10">
        <f t="shared" si="119"/>
      </c>
      <c r="AU83" s="1">
        <f t="shared" si="120"/>
        <v>1</v>
      </c>
      <c r="AV83" s="10">
        <f t="shared" si="108"/>
      </c>
      <c r="AW83" s="10">
        <f t="shared" si="109"/>
      </c>
      <c r="AX83" s="10">
        <f t="shared" si="110"/>
      </c>
      <c r="AZ83" s="1">
        <f t="shared" si="90"/>
      </c>
      <c r="BA83" s="11">
        <f t="shared" si="111"/>
      </c>
      <c r="BB83" s="1">
        <f t="shared" si="121"/>
        <v>0</v>
      </c>
      <c r="BC83" s="1">
        <f t="shared" si="122"/>
        <v>3</v>
      </c>
      <c r="BD83" s="1">
        <f t="shared" si="91"/>
      </c>
      <c r="BE83" s="1">
        <f t="shared" si="92"/>
      </c>
      <c r="BF83" s="1">
        <f t="shared" si="93"/>
      </c>
      <c r="BG83" s="1">
        <f t="shared" si="94"/>
      </c>
      <c r="BH83" s="1">
        <f t="shared" si="95"/>
      </c>
      <c r="BI83" s="1">
        <f t="shared" si="96"/>
      </c>
      <c r="BJ83" s="1">
        <f t="shared" si="97"/>
      </c>
      <c r="BK83" s="1">
        <f t="shared" si="98"/>
      </c>
      <c r="BL83" s="1">
        <f t="shared" si="112"/>
      </c>
      <c r="BM83" s="1">
        <f t="shared" si="123"/>
        <v>0</v>
      </c>
      <c r="BN83" s="1">
        <f t="shared" si="124"/>
        <v>2</v>
      </c>
    </row>
    <row r="84" spans="2:66" ht="11.25" customHeight="1">
      <c r="B84" s="11">
        <f t="shared" si="99"/>
        <v>73</v>
      </c>
      <c r="C84" s="11">
        <f t="shared" si="100"/>
        <v>0</v>
      </c>
      <c r="D84" s="11">
        <f t="shared" si="113"/>
        <v>2</v>
      </c>
      <c r="E84" s="1">
        <f t="shared" si="114"/>
        <v>0</v>
      </c>
      <c r="F84" s="79" t="str">
        <f t="shared" si="73"/>
        <v>●</v>
      </c>
      <c r="G84" s="11">
        <f t="shared" si="74"/>
      </c>
      <c r="H84" s="1">
        <f t="shared" si="75"/>
      </c>
      <c r="I84" s="1">
        <f t="shared" si="76"/>
      </c>
      <c r="J84" s="1">
        <f t="shared" si="77"/>
      </c>
      <c r="K84" s="1">
        <f t="shared" si="78"/>
        <v>2</v>
      </c>
      <c r="L84" s="1">
        <f t="shared" si="79"/>
      </c>
      <c r="M84" s="1">
        <f t="shared" si="80"/>
        <v>3</v>
      </c>
      <c r="N84" s="1">
        <f t="shared" si="81"/>
        <v>2</v>
      </c>
      <c r="O84" s="1">
        <f t="shared" si="115"/>
        <v>1</v>
      </c>
      <c r="P84" s="1">
        <f t="shared" si="116"/>
        <v>0</v>
      </c>
      <c r="Q84" s="1">
        <f t="shared" si="101"/>
        <v>0</v>
      </c>
      <c r="R84" s="1" t="str">
        <f t="shared" si="82"/>
        <v>●</v>
      </c>
      <c r="S84" s="60" t="s">
        <v>55</v>
      </c>
      <c r="T84" s="94">
        <f t="shared" si="102"/>
      </c>
      <c r="U84" s="94">
        <f t="shared" si="103"/>
      </c>
      <c r="V84" s="94">
        <f t="shared" si="83"/>
      </c>
      <c r="W84" s="94">
        <f t="shared" si="117"/>
        <v>0</v>
      </c>
      <c r="X84" s="10" t="str">
        <f t="shared" si="118"/>
        <v>●</v>
      </c>
      <c r="Y84" s="10">
        <f t="shared" si="84"/>
      </c>
      <c r="Z84" s="10">
        <f t="shared" si="85"/>
      </c>
      <c r="AA84" s="1">
        <f t="shared" si="86"/>
        <v>2</v>
      </c>
      <c r="AB84" s="12">
        <f t="shared" si="104"/>
        <v>0</v>
      </c>
      <c r="AC84" s="12">
        <f t="shared" si="105"/>
        <v>46</v>
      </c>
      <c r="AG84" s="15" t="s">
        <v>70</v>
      </c>
      <c r="AH84" s="13">
        <v>2</v>
      </c>
      <c r="AJ84" s="16">
        <f>IF(AK84="◯",3,"")</f>
        <v>3</v>
      </c>
      <c r="AK84" s="15" t="s">
        <v>71</v>
      </c>
      <c r="AO84" s="14">
        <f t="shared" si="106"/>
        <v>23</v>
      </c>
      <c r="AP84" s="12">
        <f t="shared" si="107"/>
        <v>1</v>
      </c>
      <c r="AQ84" s="11">
        <f t="shared" si="87"/>
      </c>
      <c r="AR84" s="11">
        <f t="shared" si="88"/>
      </c>
      <c r="AS84" s="10">
        <f t="shared" si="89"/>
      </c>
      <c r="AT84" s="10" t="str">
        <f t="shared" si="119"/>
        <v>◯</v>
      </c>
      <c r="AU84" s="1">
        <f t="shared" si="120"/>
        <v>2</v>
      </c>
      <c r="AV84" s="10">
        <f t="shared" si="108"/>
      </c>
      <c r="AW84" s="10">
        <f t="shared" si="109"/>
      </c>
      <c r="AX84" s="10">
        <f t="shared" si="110"/>
      </c>
      <c r="AZ84" s="1">
        <f t="shared" si="90"/>
      </c>
      <c r="BA84" s="11">
        <f t="shared" si="111"/>
      </c>
      <c r="BB84" s="1">
        <f t="shared" si="121"/>
        <v>0</v>
      </c>
      <c r="BC84" s="1">
        <f t="shared" si="122"/>
        <v>3</v>
      </c>
      <c r="BD84" s="1">
        <f t="shared" si="91"/>
      </c>
      <c r="BE84" s="1">
        <f t="shared" si="92"/>
      </c>
      <c r="BF84" s="1">
        <f t="shared" si="93"/>
      </c>
      <c r="BG84" s="1">
        <f t="shared" si="94"/>
      </c>
      <c r="BH84" s="1">
        <f t="shared" si="95"/>
      </c>
      <c r="BI84" s="1">
        <f t="shared" si="96"/>
      </c>
      <c r="BJ84" s="1">
        <f t="shared" si="97"/>
      </c>
      <c r="BK84" s="1">
        <f t="shared" si="98"/>
      </c>
      <c r="BL84" s="1">
        <f t="shared" si="112"/>
      </c>
      <c r="BM84" s="1">
        <f t="shared" si="123"/>
        <v>0</v>
      </c>
      <c r="BN84" s="1">
        <f t="shared" si="124"/>
        <v>2</v>
      </c>
    </row>
    <row r="85" spans="2:66" ht="11.25" customHeight="1">
      <c r="B85" s="11">
        <f t="shared" si="99"/>
        <v>74</v>
      </c>
      <c r="C85" s="11">
        <f t="shared" si="100"/>
        <v>0</v>
      </c>
      <c r="D85" s="11">
        <f t="shared" si="113"/>
        <v>2</v>
      </c>
      <c r="E85" s="1">
        <f t="shared" si="114"/>
        <v>0</v>
      </c>
      <c r="F85" s="79">
        <f t="shared" si="73"/>
      </c>
      <c r="G85" s="11">
        <f t="shared" si="74"/>
      </c>
      <c r="H85" s="1">
        <f t="shared" si="75"/>
      </c>
      <c r="I85" s="1">
        <f t="shared" si="76"/>
      </c>
      <c r="J85" s="1">
        <f t="shared" si="77"/>
      </c>
      <c r="K85" s="1">
        <f t="shared" si="78"/>
      </c>
      <c r="L85" s="1">
        <f t="shared" si="79"/>
      </c>
      <c r="M85" s="1">
        <f t="shared" si="80"/>
      </c>
      <c r="N85" s="1">
        <f t="shared" si="81"/>
      </c>
      <c r="O85" s="1">
        <f t="shared" si="115"/>
        <v>1</v>
      </c>
      <c r="P85" s="1">
        <f t="shared" si="116"/>
        <v>0</v>
      </c>
      <c r="Q85" s="1">
        <f t="shared" si="101"/>
      </c>
      <c r="R85" s="1">
        <f t="shared" si="82"/>
      </c>
      <c r="T85" s="94">
        <f t="shared" si="102"/>
      </c>
      <c r="U85" s="94">
        <f t="shared" si="103"/>
      </c>
      <c r="V85" s="94">
        <f t="shared" si="83"/>
      </c>
      <c r="W85" s="94">
        <f t="shared" si="117"/>
        <v>0</v>
      </c>
      <c r="X85" s="10">
        <f t="shared" si="118"/>
      </c>
      <c r="Y85" s="10">
        <f t="shared" si="84"/>
      </c>
      <c r="Z85" s="10">
        <f t="shared" si="85"/>
      </c>
      <c r="AA85" s="1">
        <f t="shared" si="86"/>
      </c>
      <c r="AB85" s="12">
        <f t="shared" si="104"/>
        <v>1</v>
      </c>
      <c r="AC85" s="12">
        <f t="shared" si="105"/>
        <v>47</v>
      </c>
      <c r="AG85" s="15" t="s">
        <v>71</v>
      </c>
      <c r="AH85" s="16">
        <f aca="true" t="shared" si="125" ref="AH85:AH148">IF(AG85="◯",3,"")</f>
        <v>3</v>
      </c>
      <c r="AJ85" s="13">
        <v>1</v>
      </c>
      <c r="AK85" s="15" t="s">
        <v>70</v>
      </c>
      <c r="AO85" s="14">
        <f t="shared" si="106"/>
        <v>23</v>
      </c>
      <c r="AP85" s="12">
        <f t="shared" si="107"/>
        <v>0</v>
      </c>
      <c r="AQ85" s="11">
        <f t="shared" si="87"/>
        <v>1</v>
      </c>
      <c r="AR85" s="11">
        <f t="shared" si="88"/>
      </c>
      <c r="AS85" s="10">
        <f t="shared" si="89"/>
      </c>
      <c r="AT85" s="10">
        <f t="shared" si="119"/>
      </c>
      <c r="AU85" s="1">
        <f t="shared" si="120"/>
        <v>2</v>
      </c>
      <c r="AV85" s="10">
        <f t="shared" si="108"/>
      </c>
      <c r="AW85" s="10">
        <f t="shared" si="109"/>
      </c>
      <c r="AX85" s="10">
        <f t="shared" si="110"/>
      </c>
      <c r="AY85" s="20" t="s">
        <v>55</v>
      </c>
      <c r="AZ85" s="1" t="str">
        <f t="shared" si="90"/>
        <v>●</v>
      </c>
      <c r="BA85" s="11">
        <f t="shared" si="111"/>
        <v>0</v>
      </c>
      <c r="BB85" s="1">
        <f t="shared" si="121"/>
        <v>0</v>
      </c>
      <c r="BC85" s="1">
        <f t="shared" si="122"/>
        <v>4</v>
      </c>
      <c r="BD85" s="1">
        <f t="shared" si="91"/>
        <v>1</v>
      </c>
      <c r="BE85" s="1">
        <f t="shared" si="92"/>
        <v>3</v>
      </c>
      <c r="BF85" s="1">
        <f t="shared" si="93"/>
      </c>
      <c r="BG85" s="1">
        <f t="shared" si="94"/>
        <v>1</v>
      </c>
      <c r="BH85" s="1">
        <f t="shared" si="95"/>
      </c>
      <c r="BI85" s="1">
        <f t="shared" si="96"/>
      </c>
      <c r="BJ85" s="1">
        <f t="shared" si="97"/>
      </c>
      <c r="BK85" s="1">
        <f t="shared" si="98"/>
      </c>
      <c r="BL85" s="1">
        <f t="shared" si="112"/>
      </c>
      <c r="BM85" s="1">
        <f t="shared" si="123"/>
        <v>0</v>
      </c>
      <c r="BN85" s="1">
        <f t="shared" si="124"/>
        <v>2</v>
      </c>
    </row>
    <row r="86" spans="2:66" ht="11.25" customHeight="1">
      <c r="B86" s="11">
        <f t="shared" si="99"/>
        <v>75</v>
      </c>
      <c r="C86" s="11">
        <f t="shared" si="100"/>
        <v>0</v>
      </c>
      <c r="D86" s="11">
        <f t="shared" si="113"/>
        <v>2</v>
      </c>
      <c r="E86" s="1">
        <f t="shared" si="114"/>
        <v>0</v>
      </c>
      <c r="F86" s="79">
        <f t="shared" si="73"/>
      </c>
      <c r="G86" s="11">
        <f t="shared" si="74"/>
      </c>
      <c r="H86" s="1">
        <f t="shared" si="75"/>
      </c>
      <c r="I86" s="1">
        <f t="shared" si="76"/>
      </c>
      <c r="J86" s="1">
        <f t="shared" si="77"/>
      </c>
      <c r="K86" s="1">
        <f t="shared" si="78"/>
      </c>
      <c r="L86" s="1">
        <f t="shared" si="79"/>
      </c>
      <c r="M86" s="1">
        <f t="shared" si="80"/>
      </c>
      <c r="N86" s="1">
        <f t="shared" si="81"/>
      </c>
      <c r="O86" s="1">
        <f t="shared" si="115"/>
        <v>1</v>
      </c>
      <c r="P86" s="1">
        <f t="shared" si="116"/>
        <v>0</v>
      </c>
      <c r="Q86" s="1">
        <f t="shared" si="101"/>
      </c>
      <c r="R86" s="1">
        <f t="shared" si="82"/>
      </c>
      <c r="T86" s="94">
        <f t="shared" si="102"/>
      </c>
      <c r="U86" s="94">
        <f t="shared" si="103"/>
      </c>
      <c r="V86" s="94">
        <f t="shared" si="83"/>
      </c>
      <c r="W86" s="94">
        <f t="shared" si="117"/>
        <v>0</v>
      </c>
      <c r="X86" s="10">
        <f t="shared" si="118"/>
      </c>
      <c r="Y86" s="10">
        <f t="shared" si="84"/>
      </c>
      <c r="Z86" s="10">
        <f t="shared" si="85"/>
      </c>
      <c r="AA86" s="1">
        <f t="shared" si="86"/>
      </c>
      <c r="AB86" s="12">
        <f t="shared" si="104"/>
        <v>2</v>
      </c>
      <c r="AC86" s="12">
        <f t="shared" si="105"/>
        <v>48</v>
      </c>
      <c r="AG86" s="15" t="s">
        <v>71</v>
      </c>
      <c r="AH86" s="16">
        <f t="shared" si="125"/>
        <v>3</v>
      </c>
      <c r="AJ86" s="13">
        <v>1</v>
      </c>
      <c r="AK86" s="15" t="s">
        <v>70</v>
      </c>
      <c r="AO86" s="14">
        <f t="shared" si="106"/>
        <v>23</v>
      </c>
      <c r="AP86" s="12">
        <f t="shared" si="107"/>
        <v>0</v>
      </c>
      <c r="AQ86" s="11">
        <f t="shared" si="87"/>
        <v>1</v>
      </c>
      <c r="AR86" s="11">
        <f t="shared" si="88"/>
      </c>
      <c r="AS86" s="10">
        <f t="shared" si="89"/>
      </c>
      <c r="AT86" s="10">
        <f t="shared" si="119"/>
      </c>
      <c r="AU86" s="1">
        <f t="shared" si="120"/>
        <v>2</v>
      </c>
      <c r="AV86" s="10">
        <f t="shared" si="108"/>
      </c>
      <c r="AW86" s="10">
        <f t="shared" si="109"/>
      </c>
      <c r="AX86" s="10">
        <f t="shared" si="110"/>
      </c>
      <c r="AY86" s="20" t="s">
        <v>55</v>
      </c>
      <c r="AZ86" s="1" t="str">
        <f t="shared" si="90"/>
        <v>●</v>
      </c>
      <c r="BA86" s="11">
        <f t="shared" si="111"/>
        <v>0</v>
      </c>
      <c r="BB86" s="1">
        <f t="shared" si="121"/>
        <v>0</v>
      </c>
      <c r="BC86" s="1">
        <f t="shared" si="122"/>
        <v>5</v>
      </c>
      <c r="BD86" s="1">
        <f t="shared" si="91"/>
        <v>1</v>
      </c>
      <c r="BE86" s="1">
        <f t="shared" si="92"/>
        <v>3</v>
      </c>
      <c r="BF86" s="1">
        <f t="shared" si="93"/>
      </c>
      <c r="BG86" s="1">
        <f t="shared" si="94"/>
        <v>1</v>
      </c>
      <c r="BH86" s="1">
        <f t="shared" si="95"/>
      </c>
      <c r="BI86" s="1">
        <f t="shared" si="96"/>
      </c>
      <c r="BJ86" s="1">
        <f t="shared" si="97"/>
      </c>
      <c r="BK86" s="1">
        <f t="shared" si="98"/>
      </c>
      <c r="BL86" s="1">
        <f t="shared" si="112"/>
      </c>
      <c r="BM86" s="1">
        <f t="shared" si="123"/>
        <v>0</v>
      </c>
      <c r="BN86" s="1">
        <f t="shared" si="124"/>
        <v>2</v>
      </c>
    </row>
    <row r="87" spans="2:66" ht="11.25" customHeight="1">
      <c r="B87" s="11">
        <f t="shared" si="99"/>
        <v>76</v>
      </c>
      <c r="C87" s="11">
        <f t="shared" si="100"/>
        <v>0</v>
      </c>
      <c r="D87" s="11">
        <f t="shared" si="113"/>
        <v>2</v>
      </c>
      <c r="E87" s="1">
        <f t="shared" si="114"/>
        <v>0</v>
      </c>
      <c r="F87" s="79">
        <f t="shared" si="73"/>
      </c>
      <c r="G87" s="11">
        <f t="shared" si="74"/>
      </c>
      <c r="H87" s="1">
        <f t="shared" si="75"/>
      </c>
      <c r="I87" s="1">
        <f t="shared" si="76"/>
      </c>
      <c r="J87" s="1">
        <f t="shared" si="77"/>
      </c>
      <c r="K87" s="1">
        <f t="shared" si="78"/>
      </c>
      <c r="L87" s="1">
        <f t="shared" si="79"/>
      </c>
      <c r="M87" s="1">
        <f t="shared" si="80"/>
      </c>
      <c r="N87" s="1">
        <f t="shared" si="81"/>
      </c>
      <c r="O87" s="1">
        <f t="shared" si="115"/>
        <v>1</v>
      </c>
      <c r="P87" s="1">
        <f t="shared" si="116"/>
        <v>0</v>
      </c>
      <c r="Q87" s="1">
        <f t="shared" si="101"/>
      </c>
      <c r="R87" s="1">
        <f t="shared" si="82"/>
      </c>
      <c r="T87" s="94">
        <f t="shared" si="102"/>
      </c>
      <c r="U87" s="94">
        <f t="shared" si="103"/>
      </c>
      <c r="V87" s="94">
        <f t="shared" si="83"/>
      </c>
      <c r="W87" s="94">
        <f t="shared" si="117"/>
        <v>0</v>
      </c>
      <c r="X87" s="10" t="str">
        <f t="shared" si="118"/>
        <v>●</v>
      </c>
      <c r="Y87" s="10">
        <f t="shared" si="84"/>
      </c>
      <c r="Z87" s="10">
        <f t="shared" si="85"/>
      </c>
      <c r="AA87" s="1">
        <f t="shared" si="86"/>
        <v>2</v>
      </c>
      <c r="AB87" s="12">
        <f t="shared" si="104"/>
        <v>0</v>
      </c>
      <c r="AC87" s="12">
        <f t="shared" si="105"/>
        <v>48</v>
      </c>
      <c r="AG87" s="15" t="s">
        <v>70</v>
      </c>
      <c r="AH87" s="13">
        <v>2</v>
      </c>
      <c r="AJ87" s="16">
        <f>IF(AK87="◯",3,"")</f>
        <v>3</v>
      </c>
      <c r="AK87" s="15" t="s">
        <v>71</v>
      </c>
      <c r="AO87" s="14">
        <f t="shared" si="106"/>
        <v>24</v>
      </c>
      <c r="AP87" s="12">
        <f t="shared" si="107"/>
        <v>1</v>
      </c>
      <c r="AQ87" s="11">
        <f t="shared" si="87"/>
      </c>
      <c r="AR87" s="11">
        <f t="shared" si="88"/>
      </c>
      <c r="AS87" s="10">
        <f t="shared" si="89"/>
      </c>
      <c r="AT87" s="10" t="str">
        <f t="shared" si="119"/>
        <v>◯</v>
      </c>
      <c r="AU87" s="1">
        <f t="shared" si="120"/>
        <v>3</v>
      </c>
      <c r="AV87" s="10">
        <f t="shared" si="108"/>
      </c>
      <c r="AW87" s="10">
        <f t="shared" si="109"/>
      </c>
      <c r="AX87" s="10">
        <f t="shared" si="110"/>
      </c>
      <c r="AY87" s="20" t="s">
        <v>55</v>
      </c>
      <c r="AZ87" s="1" t="str">
        <f t="shared" si="90"/>
        <v>◯</v>
      </c>
      <c r="BA87" s="11">
        <f t="shared" si="111"/>
        <v>0</v>
      </c>
      <c r="BB87" s="1">
        <f t="shared" si="121"/>
        <v>1</v>
      </c>
      <c r="BC87" s="1">
        <f t="shared" si="122"/>
        <v>0</v>
      </c>
      <c r="BD87" s="1">
        <f t="shared" si="91"/>
        <v>3</v>
      </c>
      <c r="BE87" s="1">
        <f t="shared" si="92"/>
        <v>2</v>
      </c>
      <c r="BF87" s="1">
        <f t="shared" si="93"/>
        <v>2</v>
      </c>
      <c r="BG87" s="1">
        <f t="shared" si="94"/>
      </c>
      <c r="BH87" s="1">
        <f t="shared" si="95"/>
      </c>
      <c r="BI87" s="1">
        <f t="shared" si="96"/>
      </c>
      <c r="BJ87" s="1">
        <f t="shared" si="97"/>
      </c>
      <c r="BK87" s="1">
        <f t="shared" si="98"/>
      </c>
      <c r="BL87" s="1" t="str">
        <f t="shared" si="112"/>
        <v>◯</v>
      </c>
      <c r="BM87" s="1">
        <f t="shared" si="123"/>
        <v>1</v>
      </c>
      <c r="BN87" s="1">
        <f t="shared" si="124"/>
        <v>0</v>
      </c>
    </row>
    <row r="88" spans="2:66" ht="11.25" customHeight="1">
      <c r="B88" s="11">
        <f t="shared" si="99"/>
        <v>77</v>
      </c>
      <c r="C88" s="11">
        <f t="shared" si="100"/>
        <v>0</v>
      </c>
      <c r="D88" s="11">
        <f t="shared" si="113"/>
        <v>2</v>
      </c>
      <c r="E88" s="1">
        <f t="shared" si="114"/>
        <v>0</v>
      </c>
      <c r="F88" s="79">
        <f t="shared" si="73"/>
      </c>
      <c r="G88" s="11">
        <f t="shared" si="74"/>
      </c>
      <c r="H88" s="1">
        <f t="shared" si="75"/>
      </c>
      <c r="I88" s="1">
        <f t="shared" si="76"/>
      </c>
      <c r="J88" s="1">
        <f t="shared" si="77"/>
      </c>
      <c r="K88" s="1">
        <f t="shared" si="78"/>
      </c>
      <c r="L88" s="1">
        <f t="shared" si="79"/>
      </c>
      <c r="M88" s="1">
        <f t="shared" si="80"/>
      </c>
      <c r="N88" s="1">
        <f t="shared" si="81"/>
      </c>
      <c r="O88" s="1">
        <f t="shared" si="115"/>
        <v>1</v>
      </c>
      <c r="P88" s="1">
        <f t="shared" si="116"/>
        <v>0</v>
      </c>
      <c r="Q88" s="1">
        <f t="shared" si="101"/>
      </c>
      <c r="R88" s="1">
        <f t="shared" si="82"/>
      </c>
      <c r="T88" s="94">
        <f t="shared" si="102"/>
      </c>
      <c r="U88" s="94">
        <f t="shared" si="103"/>
      </c>
      <c r="V88" s="94">
        <f t="shared" si="83"/>
      </c>
      <c r="W88" s="94">
        <f t="shared" si="117"/>
        <v>1</v>
      </c>
      <c r="X88" s="10" t="str">
        <f t="shared" si="118"/>
        <v>◯</v>
      </c>
      <c r="Y88" s="10">
        <f t="shared" si="84"/>
      </c>
      <c r="Z88" s="10">
        <f t="shared" si="85"/>
      </c>
      <c r="AA88" s="1">
        <f t="shared" si="86"/>
      </c>
      <c r="AB88" s="12">
        <f t="shared" si="104"/>
        <v>1</v>
      </c>
      <c r="AC88" s="12">
        <f t="shared" si="105"/>
        <v>49</v>
      </c>
      <c r="AG88" s="15" t="s">
        <v>71</v>
      </c>
      <c r="AH88" s="16">
        <f t="shared" si="125"/>
        <v>3</v>
      </c>
      <c r="AJ88" s="13">
        <v>2</v>
      </c>
      <c r="AK88" s="15" t="s">
        <v>70</v>
      </c>
      <c r="AO88" s="14">
        <f t="shared" si="106"/>
        <v>24</v>
      </c>
      <c r="AP88" s="12">
        <f t="shared" si="107"/>
        <v>0</v>
      </c>
      <c r="AQ88" s="11">
        <f t="shared" si="87"/>
        <v>2</v>
      </c>
      <c r="AR88" s="11">
        <f t="shared" si="88"/>
      </c>
      <c r="AS88" s="10">
        <f t="shared" si="89"/>
      </c>
      <c r="AT88" s="10" t="str">
        <f t="shared" si="119"/>
        <v>●</v>
      </c>
      <c r="AU88" s="1">
        <f t="shared" si="120"/>
        <v>0</v>
      </c>
      <c r="AV88" s="10">
        <f t="shared" si="108"/>
      </c>
      <c r="AW88" s="10">
        <f t="shared" si="109"/>
      </c>
      <c r="AX88" s="10">
        <f t="shared" si="110"/>
      </c>
      <c r="AY88" s="20" t="s">
        <v>55</v>
      </c>
      <c r="AZ88" s="1" t="str">
        <f t="shared" si="90"/>
        <v>●</v>
      </c>
      <c r="BA88" s="11">
        <f t="shared" si="111"/>
        <v>0</v>
      </c>
      <c r="BB88" s="1">
        <f t="shared" si="121"/>
        <v>0</v>
      </c>
      <c r="BC88" s="1">
        <f t="shared" si="122"/>
        <v>1</v>
      </c>
      <c r="BD88" s="1">
        <f t="shared" si="91"/>
        <v>2</v>
      </c>
      <c r="BE88" s="1">
        <f t="shared" si="92"/>
        <v>3</v>
      </c>
      <c r="BF88" s="1">
        <f t="shared" si="93"/>
      </c>
      <c r="BG88" s="1">
        <f t="shared" si="94"/>
        <v>2</v>
      </c>
      <c r="BH88" s="1">
        <f t="shared" si="95"/>
      </c>
      <c r="BI88" s="1">
        <f t="shared" si="96"/>
      </c>
      <c r="BJ88" s="1">
        <f t="shared" si="97"/>
      </c>
      <c r="BK88" s="1">
        <f t="shared" si="98"/>
      </c>
      <c r="BL88" s="1" t="str">
        <f t="shared" si="112"/>
        <v>●</v>
      </c>
      <c r="BM88" s="1">
        <f t="shared" si="123"/>
        <v>0</v>
      </c>
      <c r="BN88" s="1">
        <f t="shared" si="124"/>
        <v>1</v>
      </c>
    </row>
    <row r="89" spans="2:66" ht="11.25" customHeight="1">
      <c r="B89" s="11">
        <f t="shared" si="99"/>
        <v>78</v>
      </c>
      <c r="C89" s="11">
        <f t="shared" si="100"/>
        <v>0</v>
      </c>
      <c r="D89" s="11">
        <f t="shared" si="113"/>
        <v>2</v>
      </c>
      <c r="E89" s="1">
        <f t="shared" si="114"/>
        <v>0</v>
      </c>
      <c r="F89" s="79">
        <f t="shared" si="73"/>
      </c>
      <c r="G89" s="11">
        <f t="shared" si="74"/>
      </c>
      <c r="H89" s="1">
        <f t="shared" si="75"/>
      </c>
      <c r="I89" s="1">
        <f t="shared" si="76"/>
      </c>
      <c r="J89" s="1">
        <f t="shared" si="77"/>
      </c>
      <c r="K89" s="1">
        <f t="shared" si="78"/>
      </c>
      <c r="L89" s="1">
        <f t="shared" si="79"/>
      </c>
      <c r="M89" s="1">
        <f t="shared" si="80"/>
      </c>
      <c r="N89" s="1">
        <f t="shared" si="81"/>
      </c>
      <c r="O89" s="1">
        <f t="shared" si="115"/>
        <v>1</v>
      </c>
      <c r="P89" s="1">
        <f t="shared" si="116"/>
        <v>0</v>
      </c>
      <c r="Q89" s="1">
        <f t="shared" si="101"/>
      </c>
      <c r="R89" s="1">
        <f t="shared" si="82"/>
      </c>
      <c r="T89" s="94">
        <f t="shared" si="102"/>
      </c>
      <c r="U89" s="94">
        <f t="shared" si="103"/>
      </c>
      <c r="V89" s="94">
        <f t="shared" si="83"/>
      </c>
      <c r="W89" s="94">
        <f t="shared" si="117"/>
        <v>2</v>
      </c>
      <c r="X89" s="10" t="str">
        <f t="shared" si="118"/>
        <v>◯</v>
      </c>
      <c r="Y89" s="10">
        <f t="shared" si="84"/>
      </c>
      <c r="Z89" s="10">
        <f t="shared" si="85"/>
      </c>
      <c r="AA89" s="1">
        <f t="shared" si="86"/>
      </c>
      <c r="AB89" s="12">
        <f t="shared" si="104"/>
        <v>2</v>
      </c>
      <c r="AC89" s="12">
        <f t="shared" si="105"/>
        <v>50</v>
      </c>
      <c r="AG89" s="15" t="s">
        <v>71</v>
      </c>
      <c r="AH89" s="16">
        <f t="shared" si="125"/>
        <v>3</v>
      </c>
      <c r="AJ89" s="13">
        <v>2</v>
      </c>
      <c r="AK89" s="15" t="s">
        <v>70</v>
      </c>
      <c r="AO89" s="14">
        <f t="shared" si="106"/>
        <v>24</v>
      </c>
      <c r="AP89" s="12">
        <f t="shared" si="107"/>
        <v>0</v>
      </c>
      <c r="AQ89" s="11">
        <f t="shared" si="87"/>
        <v>2</v>
      </c>
      <c r="AR89" s="11">
        <f t="shared" si="88"/>
      </c>
      <c r="AS89" s="10">
        <f t="shared" si="89"/>
      </c>
      <c r="AT89" s="10" t="str">
        <f t="shared" si="119"/>
        <v>●</v>
      </c>
      <c r="AU89" s="1">
        <f t="shared" si="120"/>
        <v>0</v>
      </c>
      <c r="AV89" s="10">
        <f t="shared" si="108"/>
      </c>
      <c r="AW89" s="10">
        <f t="shared" si="109"/>
      </c>
      <c r="AX89" s="10">
        <f t="shared" si="110"/>
      </c>
      <c r="AY89" s="20" t="s">
        <v>55</v>
      </c>
      <c r="AZ89" s="1" t="str">
        <f t="shared" si="90"/>
        <v>●</v>
      </c>
      <c r="BA89" s="11">
        <f t="shared" si="111"/>
        <v>0</v>
      </c>
      <c r="BB89" s="1">
        <f t="shared" si="121"/>
        <v>0</v>
      </c>
      <c r="BC89" s="1">
        <f t="shared" si="122"/>
        <v>2</v>
      </c>
      <c r="BD89" s="1">
        <f t="shared" si="91"/>
        <v>2</v>
      </c>
      <c r="BE89" s="1">
        <f t="shared" si="92"/>
        <v>3</v>
      </c>
      <c r="BF89" s="1">
        <f t="shared" si="93"/>
      </c>
      <c r="BG89" s="1">
        <f t="shared" si="94"/>
        <v>2</v>
      </c>
      <c r="BH89" s="1">
        <f t="shared" si="95"/>
      </c>
      <c r="BI89" s="1">
        <f t="shared" si="96"/>
      </c>
      <c r="BJ89" s="1">
        <f t="shared" si="97"/>
      </c>
      <c r="BK89" s="1">
        <f t="shared" si="98"/>
      </c>
      <c r="BL89" s="1" t="str">
        <f t="shared" si="112"/>
        <v>●</v>
      </c>
      <c r="BM89" s="1">
        <f t="shared" si="123"/>
        <v>0</v>
      </c>
      <c r="BN89" s="1">
        <f t="shared" si="124"/>
        <v>2</v>
      </c>
    </row>
    <row r="90" spans="2:66" ht="11.25" customHeight="1">
      <c r="B90" s="11">
        <f t="shared" si="99"/>
        <v>79</v>
      </c>
      <c r="C90" s="11">
        <f t="shared" si="100"/>
        <v>0</v>
      </c>
      <c r="D90" s="11">
        <f t="shared" si="113"/>
        <v>2</v>
      </c>
      <c r="E90" s="1">
        <f t="shared" si="114"/>
        <v>0</v>
      </c>
      <c r="F90" s="79">
        <f t="shared" si="73"/>
      </c>
      <c r="G90" s="11">
        <f t="shared" si="74"/>
      </c>
      <c r="H90" s="1">
        <f t="shared" si="75"/>
      </c>
      <c r="I90" s="1">
        <f t="shared" si="76"/>
      </c>
      <c r="J90" s="1">
        <f t="shared" si="77"/>
      </c>
      <c r="K90" s="1">
        <f t="shared" si="78"/>
      </c>
      <c r="L90" s="1">
        <f t="shared" si="79"/>
      </c>
      <c r="M90" s="1">
        <f t="shared" si="80"/>
      </c>
      <c r="N90" s="1">
        <f t="shared" si="81"/>
      </c>
      <c r="O90" s="1">
        <f t="shared" si="115"/>
        <v>1</v>
      </c>
      <c r="P90" s="1">
        <f t="shared" si="116"/>
        <v>0</v>
      </c>
      <c r="Q90" s="1">
        <f t="shared" si="101"/>
      </c>
      <c r="R90" s="1">
        <f t="shared" si="82"/>
      </c>
      <c r="T90" s="94">
        <f t="shared" si="102"/>
      </c>
      <c r="U90" s="94">
        <f t="shared" si="103"/>
      </c>
      <c r="V90" s="94">
        <f t="shared" si="83"/>
      </c>
      <c r="W90" s="94">
        <f t="shared" si="117"/>
        <v>2</v>
      </c>
      <c r="X90" s="10">
        <f t="shared" si="118"/>
      </c>
      <c r="Y90" s="10" t="str">
        <f t="shared" si="84"/>
        <v>◎</v>
      </c>
      <c r="Z90" s="10">
        <f t="shared" si="85"/>
      </c>
      <c r="AA90" s="1">
        <f t="shared" si="86"/>
      </c>
      <c r="AB90" s="12">
        <f t="shared" si="104"/>
        <v>3</v>
      </c>
      <c r="AC90" s="12">
        <f t="shared" si="105"/>
        <v>51</v>
      </c>
      <c r="AG90" s="15" t="s">
        <v>71</v>
      </c>
      <c r="AH90" s="16">
        <f t="shared" si="125"/>
        <v>3</v>
      </c>
      <c r="AJ90" s="13">
        <v>0</v>
      </c>
      <c r="AK90" s="15" t="s">
        <v>70</v>
      </c>
      <c r="AO90" s="14">
        <f t="shared" si="106"/>
        <v>24</v>
      </c>
      <c r="AP90" s="12">
        <f t="shared" si="107"/>
        <v>0</v>
      </c>
      <c r="AQ90" s="11">
        <f t="shared" si="87"/>
        <v>0</v>
      </c>
      <c r="AR90" s="11">
        <f t="shared" si="88"/>
      </c>
      <c r="AS90" s="10">
        <f t="shared" si="89"/>
      </c>
      <c r="AT90" s="10">
        <f t="shared" si="119"/>
      </c>
      <c r="AU90" s="1">
        <f t="shared" si="120"/>
        <v>0</v>
      </c>
      <c r="AV90" s="10">
        <f t="shared" si="108"/>
      </c>
      <c r="AW90" s="10">
        <f t="shared" si="109"/>
      </c>
      <c r="AX90" s="10">
        <f t="shared" si="110"/>
      </c>
      <c r="AY90" s="20" t="s">
        <v>55</v>
      </c>
      <c r="AZ90" s="1" t="str">
        <f t="shared" si="90"/>
        <v>●</v>
      </c>
      <c r="BA90" s="11">
        <f t="shared" si="111"/>
        <v>0</v>
      </c>
      <c r="BB90" s="1">
        <f t="shared" si="121"/>
        <v>0</v>
      </c>
      <c r="BC90" s="1">
        <f t="shared" si="122"/>
        <v>3</v>
      </c>
      <c r="BD90" s="1">
        <f t="shared" si="91"/>
        <v>0</v>
      </c>
      <c r="BE90" s="1">
        <f t="shared" si="92"/>
        <v>3</v>
      </c>
      <c r="BF90" s="1">
        <f t="shared" si="93"/>
      </c>
      <c r="BG90" s="1">
        <f t="shared" si="94"/>
        <v>0</v>
      </c>
      <c r="BH90" s="1">
        <f t="shared" si="95"/>
      </c>
      <c r="BI90" s="1">
        <f t="shared" si="96"/>
      </c>
      <c r="BJ90" s="1">
        <f t="shared" si="97"/>
      </c>
      <c r="BK90" s="1">
        <f t="shared" si="98"/>
      </c>
      <c r="BL90" s="1">
        <f t="shared" si="112"/>
      </c>
      <c r="BM90" s="1">
        <f t="shared" si="123"/>
        <v>0</v>
      </c>
      <c r="BN90" s="1">
        <f t="shared" si="124"/>
        <v>2</v>
      </c>
    </row>
    <row r="91" spans="2:66" ht="11.25" customHeight="1">
      <c r="B91" s="11">
        <f t="shared" si="99"/>
        <v>80</v>
      </c>
      <c r="C91" s="11">
        <f t="shared" si="100"/>
        <v>0</v>
      </c>
      <c r="D91" s="11">
        <f t="shared" si="113"/>
        <v>2</v>
      </c>
      <c r="E91" s="1">
        <f t="shared" si="114"/>
        <v>0</v>
      </c>
      <c r="F91" s="79">
        <f t="shared" si="73"/>
      </c>
      <c r="G91" s="11">
        <f t="shared" si="74"/>
      </c>
      <c r="H91" s="1">
        <f t="shared" si="75"/>
      </c>
      <c r="I91" s="1">
        <f t="shared" si="76"/>
      </c>
      <c r="J91" s="1">
        <f t="shared" si="77"/>
      </c>
      <c r="K91" s="1">
        <f t="shared" si="78"/>
      </c>
      <c r="L91" s="1">
        <f t="shared" si="79"/>
      </c>
      <c r="M91" s="1">
        <f t="shared" si="80"/>
      </c>
      <c r="N91" s="1">
        <f t="shared" si="81"/>
      </c>
      <c r="O91" s="1">
        <f t="shared" si="115"/>
        <v>1</v>
      </c>
      <c r="P91" s="1">
        <f t="shared" si="116"/>
        <v>0</v>
      </c>
      <c r="Q91" s="1">
        <f t="shared" si="101"/>
      </c>
      <c r="R91" s="1">
        <f t="shared" si="82"/>
      </c>
      <c r="T91" s="94">
        <f t="shared" si="102"/>
      </c>
      <c r="U91" s="94">
        <f t="shared" si="103"/>
      </c>
      <c r="V91" s="94">
        <f t="shared" si="83"/>
      </c>
      <c r="W91" s="94">
        <f t="shared" si="117"/>
        <v>2</v>
      </c>
      <c r="X91" s="10">
        <f t="shared" si="118"/>
      </c>
      <c r="Y91" s="10" t="str">
        <f t="shared" si="84"/>
        <v>◎</v>
      </c>
      <c r="Z91" s="10">
        <f t="shared" si="85"/>
      </c>
      <c r="AA91" s="1">
        <f t="shared" si="86"/>
      </c>
      <c r="AB91" s="12">
        <f t="shared" si="104"/>
        <v>4</v>
      </c>
      <c r="AC91" s="12">
        <f t="shared" si="105"/>
        <v>52</v>
      </c>
      <c r="AG91" s="15" t="s">
        <v>71</v>
      </c>
      <c r="AH91" s="16">
        <f t="shared" si="125"/>
        <v>3</v>
      </c>
      <c r="AJ91" s="13">
        <v>0</v>
      </c>
      <c r="AK91" s="15" t="s">
        <v>70</v>
      </c>
      <c r="AO91" s="14">
        <f t="shared" si="106"/>
        <v>24</v>
      </c>
      <c r="AP91" s="12">
        <f t="shared" si="107"/>
        <v>0</v>
      </c>
      <c r="AQ91" s="11">
        <f t="shared" si="87"/>
        <v>0</v>
      </c>
      <c r="AR91" s="11">
        <f t="shared" si="88"/>
      </c>
      <c r="AS91" s="10">
        <f t="shared" si="89"/>
      </c>
      <c r="AT91" s="10">
        <f t="shared" si="119"/>
      </c>
      <c r="AU91" s="1">
        <f t="shared" si="120"/>
        <v>0</v>
      </c>
      <c r="AV91" s="10">
        <f t="shared" si="108"/>
      </c>
      <c r="AW91" s="10">
        <f t="shared" si="109"/>
      </c>
      <c r="AX91" s="10">
        <f t="shared" si="110"/>
      </c>
      <c r="AY91" s="20" t="s">
        <v>55</v>
      </c>
      <c r="AZ91" s="1" t="str">
        <f t="shared" si="90"/>
        <v>●</v>
      </c>
      <c r="BA91" s="11">
        <f t="shared" si="111"/>
        <v>0</v>
      </c>
      <c r="BB91" s="1">
        <f t="shared" si="121"/>
        <v>0</v>
      </c>
      <c r="BC91" s="1">
        <f t="shared" si="122"/>
        <v>4</v>
      </c>
      <c r="BD91" s="1">
        <f t="shared" si="91"/>
        <v>0</v>
      </c>
      <c r="BE91" s="1">
        <f t="shared" si="92"/>
        <v>3</v>
      </c>
      <c r="BF91" s="1">
        <f t="shared" si="93"/>
      </c>
      <c r="BG91" s="1">
        <f t="shared" si="94"/>
        <v>0</v>
      </c>
      <c r="BH91" s="1">
        <f t="shared" si="95"/>
      </c>
      <c r="BI91" s="1">
        <f t="shared" si="96"/>
      </c>
      <c r="BJ91" s="1">
        <f t="shared" si="97"/>
      </c>
      <c r="BK91" s="1">
        <f t="shared" si="98"/>
      </c>
      <c r="BL91" s="1">
        <f t="shared" si="112"/>
      </c>
      <c r="BM91" s="1">
        <f t="shared" si="123"/>
        <v>0</v>
      </c>
      <c r="BN91" s="1">
        <f t="shared" si="124"/>
        <v>2</v>
      </c>
    </row>
    <row r="92" spans="2:66" ht="11.25" customHeight="1">
      <c r="B92" s="11">
        <f t="shared" si="99"/>
        <v>81</v>
      </c>
      <c r="C92" s="11">
        <f t="shared" si="100"/>
        <v>0</v>
      </c>
      <c r="D92" s="11">
        <f t="shared" si="113"/>
        <v>3</v>
      </c>
      <c r="E92" s="1">
        <f t="shared" si="114"/>
        <v>0</v>
      </c>
      <c r="F92" s="79" t="str">
        <f t="shared" si="73"/>
        <v>●</v>
      </c>
      <c r="G92" s="11">
        <f t="shared" si="74"/>
      </c>
      <c r="H92" s="1">
        <f t="shared" si="75"/>
      </c>
      <c r="I92" s="1">
        <f t="shared" si="76"/>
      </c>
      <c r="J92" s="1">
        <f t="shared" si="77"/>
      </c>
      <c r="K92" s="1">
        <f t="shared" si="78"/>
        <v>2</v>
      </c>
      <c r="L92" s="1">
        <f t="shared" si="79"/>
      </c>
      <c r="M92" s="1">
        <f t="shared" si="80"/>
        <v>3</v>
      </c>
      <c r="N92" s="1">
        <f t="shared" si="81"/>
        <v>2</v>
      </c>
      <c r="O92" s="1">
        <f t="shared" si="115"/>
        <v>2</v>
      </c>
      <c r="P92" s="1">
        <f t="shared" si="116"/>
        <v>0</v>
      </c>
      <c r="Q92" s="1">
        <f t="shared" si="101"/>
        <v>0</v>
      </c>
      <c r="R92" s="1" t="str">
        <f t="shared" si="82"/>
        <v>●</v>
      </c>
      <c r="S92" s="60" t="s">
        <v>55</v>
      </c>
      <c r="T92" s="94">
        <f t="shared" si="102"/>
      </c>
      <c r="U92" s="94">
        <f t="shared" si="103"/>
      </c>
      <c r="V92" s="94">
        <f t="shared" si="83"/>
      </c>
      <c r="W92" s="94">
        <f t="shared" si="117"/>
        <v>0</v>
      </c>
      <c r="X92" s="10" t="str">
        <f t="shared" si="118"/>
        <v>●</v>
      </c>
      <c r="Y92" s="10">
        <f t="shared" si="84"/>
      </c>
      <c r="Z92" s="10">
        <f t="shared" si="85"/>
      </c>
      <c r="AA92" s="1">
        <f t="shared" si="86"/>
        <v>2</v>
      </c>
      <c r="AB92" s="12">
        <f t="shared" si="104"/>
        <v>0</v>
      </c>
      <c r="AC92" s="12">
        <f t="shared" si="105"/>
        <v>52</v>
      </c>
      <c r="AG92" s="15" t="s">
        <v>70</v>
      </c>
      <c r="AH92" s="13">
        <v>2</v>
      </c>
      <c r="AJ92" s="16">
        <f>IF(AK92="◯",3,"")</f>
        <v>3</v>
      </c>
      <c r="AK92" s="15" t="s">
        <v>71</v>
      </c>
      <c r="AO92" s="14">
        <f t="shared" si="106"/>
        <v>25</v>
      </c>
      <c r="AP92" s="12">
        <f t="shared" si="107"/>
        <v>1</v>
      </c>
      <c r="AQ92" s="11">
        <f t="shared" si="87"/>
      </c>
      <c r="AR92" s="11">
        <f t="shared" si="88"/>
      </c>
      <c r="AS92" s="10">
        <f t="shared" si="89"/>
      </c>
      <c r="AT92" s="10" t="str">
        <f t="shared" si="119"/>
        <v>◯</v>
      </c>
      <c r="AU92" s="1">
        <f t="shared" si="120"/>
        <v>1</v>
      </c>
      <c r="AV92" s="10">
        <f t="shared" si="108"/>
      </c>
      <c r="AW92" s="10">
        <f t="shared" si="109"/>
      </c>
      <c r="AX92" s="10">
        <f t="shared" si="110"/>
      </c>
      <c r="AZ92" s="1">
        <f t="shared" si="90"/>
      </c>
      <c r="BA92" s="11">
        <f t="shared" si="111"/>
      </c>
      <c r="BB92" s="1">
        <f t="shared" si="121"/>
        <v>0</v>
      </c>
      <c r="BC92" s="1">
        <f t="shared" si="122"/>
        <v>4</v>
      </c>
      <c r="BD92" s="1">
        <f t="shared" si="91"/>
      </c>
      <c r="BE92" s="1">
        <f t="shared" si="92"/>
      </c>
      <c r="BF92" s="1">
        <f t="shared" si="93"/>
      </c>
      <c r="BG92" s="1">
        <f t="shared" si="94"/>
      </c>
      <c r="BH92" s="1">
        <f t="shared" si="95"/>
      </c>
      <c r="BI92" s="1">
        <f t="shared" si="96"/>
      </c>
      <c r="BJ92" s="1">
        <f t="shared" si="97"/>
      </c>
      <c r="BK92" s="1">
        <f t="shared" si="98"/>
      </c>
      <c r="BL92" s="1">
        <f t="shared" si="112"/>
      </c>
      <c r="BM92" s="1">
        <f t="shared" si="123"/>
        <v>0</v>
      </c>
      <c r="BN92" s="1">
        <f t="shared" si="124"/>
        <v>2</v>
      </c>
    </row>
    <row r="93" spans="2:66" ht="11.25" customHeight="1">
      <c r="B93" s="11">
        <f t="shared" si="99"/>
        <v>82</v>
      </c>
      <c r="C93" s="11">
        <f t="shared" si="100"/>
        <v>0</v>
      </c>
      <c r="D93" s="11">
        <f t="shared" si="113"/>
        <v>3</v>
      </c>
      <c r="E93" s="1">
        <f t="shared" si="114"/>
        <v>0</v>
      </c>
      <c r="F93" s="79">
        <f t="shared" si="73"/>
      </c>
      <c r="G93" s="11">
        <f t="shared" si="74"/>
      </c>
      <c r="H93" s="1">
        <f t="shared" si="75"/>
      </c>
      <c r="I93" s="1">
        <f t="shared" si="76"/>
      </c>
      <c r="J93" s="1">
        <f t="shared" si="77"/>
      </c>
      <c r="K93" s="1">
        <f t="shared" si="78"/>
        <v>0</v>
      </c>
      <c r="L93" s="1">
        <f t="shared" si="79"/>
      </c>
      <c r="M93" s="1">
        <f t="shared" si="80"/>
        <v>3</v>
      </c>
      <c r="N93" s="1">
        <f t="shared" si="81"/>
        <v>0</v>
      </c>
      <c r="O93" s="1">
        <f t="shared" si="115"/>
        <v>3</v>
      </c>
      <c r="P93" s="1">
        <f t="shared" si="116"/>
        <v>0</v>
      </c>
      <c r="Q93" s="1">
        <f t="shared" si="101"/>
        <v>0</v>
      </c>
      <c r="R93" s="1" t="str">
        <f t="shared" si="82"/>
        <v>●</v>
      </c>
      <c r="S93" s="60" t="s">
        <v>55</v>
      </c>
      <c r="T93" s="94">
        <f t="shared" si="102"/>
      </c>
      <c r="U93" s="94">
        <f t="shared" si="103"/>
      </c>
      <c r="V93" s="94">
        <f t="shared" si="83"/>
      </c>
      <c r="W93" s="94">
        <f t="shared" si="117"/>
        <v>0</v>
      </c>
      <c r="X93" s="10">
        <f t="shared" si="118"/>
      </c>
      <c r="Y93" s="10">
        <f t="shared" si="84"/>
      </c>
      <c r="Z93" s="10">
        <f t="shared" si="85"/>
      </c>
      <c r="AA93" s="1">
        <f t="shared" si="86"/>
        <v>0</v>
      </c>
      <c r="AB93" s="12">
        <f t="shared" si="104"/>
        <v>0</v>
      </c>
      <c r="AC93" s="12">
        <f t="shared" si="105"/>
        <v>52</v>
      </c>
      <c r="AG93" s="15" t="s">
        <v>70</v>
      </c>
      <c r="AH93" s="13">
        <v>0</v>
      </c>
      <c r="AJ93" s="16">
        <f>IF(AK93="◯",3,"")</f>
        <v>3</v>
      </c>
      <c r="AK93" s="15" t="s">
        <v>71</v>
      </c>
      <c r="AO93" s="14">
        <f t="shared" si="106"/>
        <v>26</v>
      </c>
      <c r="AP93" s="12">
        <f t="shared" si="107"/>
        <v>2</v>
      </c>
      <c r="AQ93" s="11">
        <f t="shared" si="87"/>
      </c>
      <c r="AR93" s="11">
        <f t="shared" si="88"/>
      </c>
      <c r="AS93" s="10" t="str">
        <f t="shared" si="89"/>
        <v>◎</v>
      </c>
      <c r="AT93" s="10">
        <f t="shared" si="119"/>
      </c>
      <c r="AU93" s="1">
        <f t="shared" si="120"/>
        <v>1</v>
      </c>
      <c r="AV93" s="10">
        <f t="shared" si="108"/>
      </c>
      <c r="AW93" s="10">
        <f t="shared" si="109"/>
      </c>
      <c r="AX93" s="10">
        <f t="shared" si="110"/>
      </c>
      <c r="AZ93" s="1">
        <f t="shared" si="90"/>
      </c>
      <c r="BA93" s="11">
        <f t="shared" si="111"/>
      </c>
      <c r="BB93" s="1">
        <f t="shared" si="121"/>
        <v>0</v>
      </c>
      <c r="BC93" s="1">
        <f t="shared" si="122"/>
        <v>4</v>
      </c>
      <c r="BD93" s="1">
        <f t="shared" si="91"/>
      </c>
      <c r="BE93" s="1">
        <f t="shared" si="92"/>
      </c>
      <c r="BF93" s="1">
        <f t="shared" si="93"/>
      </c>
      <c r="BG93" s="1">
        <f t="shared" si="94"/>
      </c>
      <c r="BH93" s="1">
        <f t="shared" si="95"/>
      </c>
      <c r="BI93" s="1">
        <f t="shared" si="96"/>
      </c>
      <c r="BJ93" s="1">
        <f t="shared" si="97"/>
      </c>
      <c r="BK93" s="1">
        <f t="shared" si="98"/>
      </c>
      <c r="BL93" s="1">
        <f t="shared" si="112"/>
      </c>
      <c r="BM93" s="1">
        <f t="shared" si="123"/>
        <v>0</v>
      </c>
      <c r="BN93" s="1">
        <f t="shared" si="124"/>
        <v>2</v>
      </c>
    </row>
    <row r="94" spans="2:66" ht="11.25" customHeight="1">
      <c r="B94" s="11">
        <f t="shared" si="99"/>
        <v>83</v>
      </c>
      <c r="C94" s="11">
        <f t="shared" si="100"/>
        <v>0</v>
      </c>
      <c r="D94" s="11">
        <f t="shared" si="113"/>
        <v>3</v>
      </c>
      <c r="E94" s="1">
        <f t="shared" si="114"/>
        <v>0</v>
      </c>
      <c r="F94" s="79">
        <f t="shared" si="73"/>
      </c>
      <c r="G94" s="11" t="str">
        <f t="shared" si="74"/>
        <v>◎</v>
      </c>
      <c r="H94" s="1">
        <f t="shared" si="75"/>
      </c>
      <c r="I94" s="1">
        <f t="shared" si="76"/>
      </c>
      <c r="J94" s="1">
        <f t="shared" si="77"/>
      </c>
      <c r="K94" s="1">
        <f t="shared" si="78"/>
      </c>
      <c r="L94" s="1">
        <f t="shared" si="79"/>
        <v>0</v>
      </c>
      <c r="M94" s="1">
        <f t="shared" si="80"/>
        <v>0</v>
      </c>
      <c r="N94" s="1">
        <f t="shared" si="81"/>
        <v>3</v>
      </c>
      <c r="O94" s="1">
        <f t="shared" si="115"/>
        <v>0</v>
      </c>
      <c r="P94" s="1">
        <f t="shared" si="116"/>
        <v>1</v>
      </c>
      <c r="Q94" s="1">
        <f t="shared" si="101"/>
        <v>0</v>
      </c>
      <c r="R94" s="1" t="str">
        <f t="shared" si="82"/>
        <v>◯</v>
      </c>
      <c r="S94" s="60" t="s">
        <v>55</v>
      </c>
      <c r="T94" s="94">
        <f t="shared" si="102"/>
      </c>
      <c r="U94" s="94">
        <f t="shared" si="103"/>
      </c>
      <c r="V94" s="94">
        <f t="shared" si="83"/>
      </c>
      <c r="W94" s="94">
        <f t="shared" si="117"/>
        <v>0</v>
      </c>
      <c r="X94" s="10">
        <f t="shared" si="118"/>
      </c>
      <c r="Y94" s="10" t="str">
        <f t="shared" si="84"/>
        <v>◎</v>
      </c>
      <c r="Z94" s="10">
        <f t="shared" si="85"/>
      </c>
      <c r="AA94" s="1">
        <f t="shared" si="86"/>
      </c>
      <c r="AB94" s="12">
        <f t="shared" si="104"/>
        <v>1</v>
      </c>
      <c r="AC94" s="12">
        <f t="shared" si="105"/>
        <v>53</v>
      </c>
      <c r="AG94" s="15" t="s">
        <v>71</v>
      </c>
      <c r="AH94" s="16">
        <f t="shared" si="125"/>
        <v>3</v>
      </c>
      <c r="AJ94" s="13">
        <v>0</v>
      </c>
      <c r="AK94" s="15" t="s">
        <v>70</v>
      </c>
      <c r="AO94" s="14">
        <f t="shared" si="106"/>
        <v>26</v>
      </c>
      <c r="AP94" s="12">
        <f t="shared" si="107"/>
        <v>0</v>
      </c>
      <c r="AQ94" s="11">
        <f t="shared" si="87"/>
        <v>0</v>
      </c>
      <c r="AR94" s="11">
        <f t="shared" si="88"/>
      </c>
      <c r="AS94" s="10">
        <f t="shared" si="89"/>
      </c>
      <c r="AT94" s="10">
        <f t="shared" si="119"/>
      </c>
      <c r="AU94" s="1">
        <f t="shared" si="120"/>
        <v>1</v>
      </c>
      <c r="AV94" s="10">
        <f t="shared" si="108"/>
      </c>
      <c r="AW94" s="10">
        <f t="shared" si="109"/>
      </c>
      <c r="AX94" s="10">
        <f t="shared" si="110"/>
      </c>
      <c r="AZ94" s="1">
        <f t="shared" si="90"/>
      </c>
      <c r="BA94" s="11">
        <f t="shared" si="111"/>
      </c>
      <c r="BB94" s="1">
        <f t="shared" si="121"/>
        <v>0</v>
      </c>
      <c r="BC94" s="1">
        <f t="shared" si="122"/>
        <v>4</v>
      </c>
      <c r="BD94" s="1">
        <f t="shared" si="91"/>
      </c>
      <c r="BE94" s="1">
        <f t="shared" si="92"/>
      </c>
      <c r="BF94" s="1">
        <f t="shared" si="93"/>
      </c>
      <c r="BG94" s="1">
        <f t="shared" si="94"/>
      </c>
      <c r="BH94" s="1">
        <f t="shared" si="95"/>
      </c>
      <c r="BI94" s="1">
        <f t="shared" si="96"/>
      </c>
      <c r="BJ94" s="1">
        <f t="shared" si="97"/>
      </c>
      <c r="BK94" s="1">
        <f t="shared" si="98"/>
      </c>
      <c r="BL94" s="1">
        <f t="shared" si="112"/>
      </c>
      <c r="BM94" s="1">
        <f t="shared" si="123"/>
        <v>0</v>
      </c>
      <c r="BN94" s="1">
        <f t="shared" si="124"/>
        <v>2</v>
      </c>
    </row>
    <row r="95" spans="2:66" ht="11.25" customHeight="1">
      <c r="B95" s="11">
        <f t="shared" si="99"/>
        <v>84</v>
      </c>
      <c r="C95" s="11">
        <f t="shared" si="100"/>
        <v>0</v>
      </c>
      <c r="D95" s="11">
        <f t="shared" si="113"/>
        <v>3</v>
      </c>
      <c r="E95" s="1">
        <f t="shared" si="114"/>
        <v>0</v>
      </c>
      <c r="F95" s="79">
        <f t="shared" si="73"/>
      </c>
      <c r="G95" s="11">
        <f t="shared" si="74"/>
      </c>
      <c r="H95" s="1">
        <f t="shared" si="75"/>
      </c>
      <c r="I95" s="1">
        <f t="shared" si="76"/>
      </c>
      <c r="J95" s="1">
        <f t="shared" si="77"/>
      </c>
      <c r="K95" s="1">
        <f t="shared" si="78"/>
      </c>
      <c r="L95" s="1">
        <f t="shared" si="79"/>
        <v>1</v>
      </c>
      <c r="M95" s="1">
        <f t="shared" si="80"/>
        <v>1</v>
      </c>
      <c r="N95" s="1">
        <f t="shared" si="81"/>
        <v>3</v>
      </c>
      <c r="O95" s="1">
        <f t="shared" si="115"/>
        <v>0</v>
      </c>
      <c r="P95" s="1">
        <f t="shared" si="116"/>
        <v>2</v>
      </c>
      <c r="Q95" s="1">
        <f t="shared" si="101"/>
        <v>0</v>
      </c>
      <c r="R95" s="1" t="str">
        <f t="shared" si="82"/>
        <v>◯</v>
      </c>
      <c r="S95" s="60" t="s">
        <v>55</v>
      </c>
      <c r="T95" s="94">
        <f t="shared" si="102"/>
      </c>
      <c r="U95" s="94">
        <f t="shared" si="103"/>
      </c>
      <c r="V95" s="94">
        <f t="shared" si="83"/>
      </c>
      <c r="W95" s="94">
        <f t="shared" si="117"/>
        <v>0</v>
      </c>
      <c r="X95" s="10">
        <f t="shared" si="118"/>
      </c>
      <c r="Y95" s="10">
        <f t="shared" si="84"/>
      </c>
      <c r="Z95" s="10">
        <f t="shared" si="85"/>
      </c>
      <c r="AA95" s="1">
        <f t="shared" si="86"/>
      </c>
      <c r="AB95" s="12">
        <f t="shared" si="104"/>
        <v>2</v>
      </c>
      <c r="AC95" s="12">
        <f t="shared" si="105"/>
        <v>54</v>
      </c>
      <c r="AG95" s="15" t="s">
        <v>71</v>
      </c>
      <c r="AH95" s="16">
        <f t="shared" si="125"/>
        <v>3</v>
      </c>
      <c r="AJ95" s="13">
        <v>1</v>
      </c>
      <c r="AK95" s="15" t="s">
        <v>70</v>
      </c>
      <c r="AO95" s="14">
        <f t="shared" si="106"/>
        <v>26</v>
      </c>
      <c r="AP95" s="12">
        <f t="shared" si="107"/>
        <v>0</v>
      </c>
      <c r="AQ95" s="11">
        <f t="shared" si="87"/>
        <v>1</v>
      </c>
      <c r="AR95" s="11">
        <f t="shared" si="88"/>
      </c>
      <c r="AS95" s="10">
        <f t="shared" si="89"/>
      </c>
      <c r="AT95" s="10">
        <f t="shared" si="119"/>
      </c>
      <c r="AU95" s="1">
        <f t="shared" si="120"/>
        <v>1</v>
      </c>
      <c r="AV95" s="10">
        <f t="shared" si="108"/>
      </c>
      <c r="AW95" s="10">
        <f t="shared" si="109"/>
      </c>
      <c r="AX95" s="10">
        <f t="shared" si="110"/>
      </c>
      <c r="AZ95" s="1">
        <f t="shared" si="90"/>
      </c>
      <c r="BA95" s="11">
        <f t="shared" si="111"/>
      </c>
      <c r="BB95" s="1">
        <f t="shared" si="121"/>
        <v>0</v>
      </c>
      <c r="BC95" s="1">
        <f t="shared" si="122"/>
        <v>4</v>
      </c>
      <c r="BD95" s="1">
        <f t="shared" si="91"/>
      </c>
      <c r="BE95" s="1">
        <f t="shared" si="92"/>
      </c>
      <c r="BF95" s="1">
        <f t="shared" si="93"/>
      </c>
      <c r="BG95" s="1">
        <f t="shared" si="94"/>
      </c>
      <c r="BH95" s="1">
        <f t="shared" si="95"/>
      </c>
      <c r="BI95" s="1">
        <f t="shared" si="96"/>
      </c>
      <c r="BJ95" s="1">
        <f t="shared" si="97"/>
      </c>
      <c r="BK95" s="1">
        <f t="shared" si="98"/>
      </c>
      <c r="BL95" s="1">
        <f t="shared" si="112"/>
      </c>
      <c r="BM95" s="1">
        <f t="shared" si="123"/>
        <v>0</v>
      </c>
      <c r="BN95" s="1">
        <f t="shared" si="124"/>
        <v>2</v>
      </c>
    </row>
    <row r="96" spans="2:66" ht="11.25" customHeight="1">
      <c r="B96" s="11">
        <f t="shared" si="99"/>
        <v>85</v>
      </c>
      <c r="C96" s="11">
        <f t="shared" si="100"/>
        <v>0</v>
      </c>
      <c r="D96" s="11">
        <f t="shared" si="113"/>
        <v>3</v>
      </c>
      <c r="E96" s="1">
        <f t="shared" si="114"/>
        <v>0</v>
      </c>
      <c r="F96" s="79">
        <f t="shared" si="73"/>
      </c>
      <c r="G96" s="11">
        <f t="shared" si="74"/>
      </c>
      <c r="H96" s="1">
        <f t="shared" si="75"/>
      </c>
      <c r="I96" s="1">
        <f t="shared" si="76"/>
      </c>
      <c r="J96" s="1">
        <f t="shared" si="77"/>
      </c>
      <c r="K96" s="1">
        <f t="shared" si="78"/>
        <v>0</v>
      </c>
      <c r="L96" s="1">
        <f t="shared" si="79"/>
      </c>
      <c r="M96" s="1">
        <f t="shared" si="80"/>
        <v>3</v>
      </c>
      <c r="N96" s="1">
        <f t="shared" si="81"/>
        <v>0</v>
      </c>
      <c r="O96" s="1">
        <f t="shared" si="115"/>
        <v>1</v>
      </c>
      <c r="P96" s="1">
        <f t="shared" si="116"/>
        <v>0</v>
      </c>
      <c r="Q96" s="1">
        <f t="shared" si="101"/>
        <v>0</v>
      </c>
      <c r="R96" s="1" t="str">
        <f t="shared" si="82"/>
        <v>●</v>
      </c>
      <c r="S96" s="60" t="s">
        <v>55</v>
      </c>
      <c r="T96" s="94">
        <f t="shared" si="102"/>
      </c>
      <c r="U96" s="94">
        <f t="shared" si="103"/>
      </c>
      <c r="V96" s="94">
        <f t="shared" si="83"/>
      </c>
      <c r="W96" s="94">
        <f t="shared" si="117"/>
        <v>0</v>
      </c>
      <c r="X96" s="10">
        <f t="shared" si="118"/>
      </c>
      <c r="Y96" s="10">
        <f t="shared" si="84"/>
      </c>
      <c r="Z96" s="10">
        <f t="shared" si="85"/>
      </c>
      <c r="AA96" s="1">
        <f t="shared" si="86"/>
        <v>0</v>
      </c>
      <c r="AB96" s="12">
        <f t="shared" si="104"/>
        <v>0</v>
      </c>
      <c r="AC96" s="12">
        <f t="shared" si="105"/>
        <v>54</v>
      </c>
      <c r="AG96" s="15" t="s">
        <v>70</v>
      </c>
      <c r="AH96" s="13">
        <v>0</v>
      </c>
      <c r="AJ96" s="16">
        <f>IF(AK96="◯",3,"")</f>
        <v>3</v>
      </c>
      <c r="AK96" s="15" t="s">
        <v>71</v>
      </c>
      <c r="AO96" s="14">
        <f t="shared" si="106"/>
        <v>27</v>
      </c>
      <c r="AP96" s="12">
        <f t="shared" si="107"/>
        <v>1</v>
      </c>
      <c r="AQ96" s="11">
        <f t="shared" si="87"/>
      </c>
      <c r="AR96" s="11">
        <f t="shared" si="88"/>
      </c>
      <c r="AS96" s="10" t="str">
        <f t="shared" si="89"/>
        <v>◎</v>
      </c>
      <c r="AT96" s="10">
        <f t="shared" si="119"/>
      </c>
      <c r="AU96" s="1">
        <f t="shared" si="120"/>
        <v>1</v>
      </c>
      <c r="AV96" s="10">
        <f t="shared" si="108"/>
      </c>
      <c r="AW96" s="10">
        <f t="shared" si="109"/>
      </c>
      <c r="AX96" s="10">
        <f t="shared" si="110"/>
      </c>
      <c r="AZ96" s="1">
        <f t="shared" si="90"/>
      </c>
      <c r="BA96" s="11">
        <f t="shared" si="111"/>
      </c>
      <c r="BB96" s="1">
        <f t="shared" si="121"/>
        <v>0</v>
      </c>
      <c r="BC96" s="1">
        <f t="shared" si="122"/>
        <v>4</v>
      </c>
      <c r="BD96" s="1">
        <f t="shared" si="91"/>
      </c>
      <c r="BE96" s="1">
        <f t="shared" si="92"/>
      </c>
      <c r="BF96" s="1">
        <f t="shared" si="93"/>
      </c>
      <c r="BG96" s="1">
        <f t="shared" si="94"/>
      </c>
      <c r="BH96" s="1">
        <f t="shared" si="95"/>
      </c>
      <c r="BI96" s="1">
        <f t="shared" si="96"/>
      </c>
      <c r="BJ96" s="1">
        <f t="shared" si="97"/>
      </c>
      <c r="BK96" s="1">
        <f t="shared" si="98"/>
      </c>
      <c r="BL96" s="1">
        <f t="shared" si="112"/>
      </c>
      <c r="BM96" s="1">
        <f t="shared" si="123"/>
        <v>0</v>
      </c>
      <c r="BN96" s="1">
        <f t="shared" si="124"/>
        <v>2</v>
      </c>
    </row>
    <row r="97" spans="2:66" ht="11.25" customHeight="1">
      <c r="B97" s="11">
        <f t="shared" si="99"/>
        <v>86</v>
      </c>
      <c r="C97" s="11">
        <f t="shared" si="100"/>
        <v>0</v>
      </c>
      <c r="D97" s="11">
        <f t="shared" si="113"/>
        <v>3</v>
      </c>
      <c r="E97" s="1">
        <f t="shared" si="114"/>
        <v>0</v>
      </c>
      <c r="F97" s="79">
        <f>IF(S97="★",X97,"")</f>
      </c>
      <c r="G97" s="11">
        <f>IF(S97="★",Y97,"")</f>
      </c>
      <c r="H97" s="1">
        <f t="shared" si="75"/>
      </c>
      <c r="I97" s="1">
        <f t="shared" si="76"/>
      </c>
      <c r="J97" s="1">
        <f t="shared" si="77"/>
      </c>
      <c r="K97" s="1">
        <f>IF(S97="★",AA97,"")</f>
      </c>
      <c r="L97" s="1">
        <f t="shared" si="79"/>
        <v>1</v>
      </c>
      <c r="M97" s="1">
        <f t="shared" si="80"/>
        <v>1</v>
      </c>
      <c r="N97" s="1">
        <f t="shared" si="81"/>
        <v>3</v>
      </c>
      <c r="O97" s="1">
        <f t="shared" si="115"/>
        <v>0</v>
      </c>
      <c r="P97" s="1">
        <f t="shared" si="116"/>
        <v>1</v>
      </c>
      <c r="Q97" s="1">
        <f t="shared" si="101"/>
        <v>0</v>
      </c>
      <c r="R97" s="1" t="str">
        <f t="shared" si="82"/>
        <v>◯</v>
      </c>
      <c r="S97" s="60" t="s">
        <v>55</v>
      </c>
      <c r="T97" s="94">
        <f t="shared" si="102"/>
      </c>
      <c r="U97" s="94">
        <f t="shared" si="103"/>
      </c>
      <c r="V97" s="94">
        <f t="shared" si="83"/>
      </c>
      <c r="W97" s="94">
        <f t="shared" si="117"/>
        <v>0</v>
      </c>
      <c r="X97" s="10">
        <f t="shared" si="118"/>
      </c>
      <c r="Y97" s="10">
        <f>IF(AH97+AJ97=3,IF(AH97=3,"◎",""),"")</f>
      </c>
      <c r="Z97" s="10">
        <f>IF(AI97="△",AH97,"")</f>
      </c>
      <c r="AA97" s="1">
        <f>IF(AG97="●",AH97,"")</f>
      </c>
      <c r="AB97" s="12">
        <f>IF(AG97="◯",AB96+1,IF(AG97="△",AB96,0))</f>
        <v>1</v>
      </c>
      <c r="AC97" s="12">
        <f>IF(AG97="◯",AC96+1,AC96)</f>
        <v>55</v>
      </c>
      <c r="AG97" s="15" t="s">
        <v>71</v>
      </c>
      <c r="AH97" s="16">
        <f t="shared" si="125"/>
        <v>3</v>
      </c>
      <c r="AJ97" s="13">
        <v>1</v>
      </c>
      <c r="AK97" s="15" t="s">
        <v>70</v>
      </c>
      <c r="AO97" s="14">
        <f t="shared" si="106"/>
        <v>27</v>
      </c>
      <c r="AP97" s="12">
        <f t="shared" si="107"/>
        <v>0</v>
      </c>
      <c r="AQ97" s="11">
        <f t="shared" si="87"/>
        <v>1</v>
      </c>
      <c r="AR97" s="11">
        <f t="shared" si="88"/>
      </c>
      <c r="AS97" s="10">
        <f t="shared" si="89"/>
      </c>
      <c r="AT97" s="10">
        <f t="shared" si="119"/>
      </c>
      <c r="AU97" s="1">
        <f t="shared" si="120"/>
        <v>1</v>
      </c>
      <c r="AV97" s="10">
        <f t="shared" si="108"/>
      </c>
      <c r="AW97" s="10">
        <f t="shared" si="109"/>
      </c>
      <c r="AX97" s="10">
        <f t="shared" si="110"/>
      </c>
      <c r="AZ97" s="1">
        <f t="shared" si="90"/>
      </c>
      <c r="BA97" s="11">
        <f t="shared" si="111"/>
      </c>
      <c r="BB97" s="1">
        <f t="shared" si="121"/>
        <v>0</v>
      </c>
      <c r="BC97" s="1">
        <f t="shared" si="122"/>
        <v>4</v>
      </c>
      <c r="BD97" s="1">
        <f t="shared" si="91"/>
      </c>
      <c r="BE97" s="1">
        <f t="shared" si="92"/>
      </c>
      <c r="BF97" s="1">
        <f t="shared" si="93"/>
      </c>
      <c r="BG97" s="1">
        <f t="shared" si="94"/>
      </c>
      <c r="BH97" s="1">
        <f t="shared" si="95"/>
      </c>
      <c r="BI97" s="1">
        <f t="shared" si="96"/>
      </c>
      <c r="BJ97" s="1">
        <f t="shared" si="97"/>
      </c>
      <c r="BK97" s="1">
        <f t="shared" si="98"/>
      </c>
      <c r="BL97" s="1">
        <f t="shared" si="112"/>
      </c>
      <c r="BM97" s="1">
        <f t="shared" si="123"/>
        <v>0</v>
      </c>
      <c r="BN97" s="1">
        <f t="shared" si="124"/>
        <v>2</v>
      </c>
    </row>
    <row r="98" spans="2:66" ht="11.25" customHeight="1">
      <c r="B98" s="11">
        <f>IF(AG97="◯",B97+1,IF(AG97="●",B97+1,IF(AG97="△",B97+1,"-")))</f>
        <v>87</v>
      </c>
      <c r="C98" s="11">
        <f t="shared" si="100"/>
        <v>0</v>
      </c>
      <c r="D98" s="11">
        <f t="shared" si="113"/>
        <v>3</v>
      </c>
      <c r="E98" s="1">
        <f t="shared" si="114"/>
        <v>0</v>
      </c>
      <c r="F98" s="79">
        <f t="shared" si="73"/>
      </c>
      <c r="G98" s="11">
        <f t="shared" si="74"/>
      </c>
      <c r="H98" s="1">
        <f t="shared" si="75"/>
      </c>
      <c r="I98" s="1">
        <f t="shared" si="76"/>
      </c>
      <c r="J98" s="1">
        <f t="shared" si="77"/>
      </c>
      <c r="K98" s="1">
        <f t="shared" si="78"/>
      </c>
      <c r="L98" s="1">
        <f t="shared" si="79"/>
      </c>
      <c r="M98" s="1">
        <f t="shared" si="80"/>
      </c>
      <c r="N98" s="1">
        <f t="shared" si="81"/>
      </c>
      <c r="O98" s="1">
        <f t="shared" si="115"/>
        <v>0</v>
      </c>
      <c r="P98" s="1">
        <f t="shared" si="116"/>
        <v>1</v>
      </c>
      <c r="Q98" s="1">
        <f t="shared" si="101"/>
      </c>
      <c r="R98" s="1">
        <f>IF(S98="★",AG97,"")</f>
      </c>
      <c r="T98" s="94">
        <f t="shared" si="102"/>
      </c>
      <c r="U98" s="94">
        <f t="shared" si="103"/>
      </c>
      <c r="V98" s="94">
        <f t="shared" si="83"/>
      </c>
      <c r="W98" s="94">
        <f t="shared" si="117"/>
        <v>0</v>
      </c>
      <c r="X98" s="10">
        <f t="shared" si="118"/>
      </c>
      <c r="Y98" s="10">
        <f t="shared" si="84"/>
      </c>
      <c r="Z98" s="10">
        <f t="shared" si="85"/>
        <v>1</v>
      </c>
      <c r="AA98" s="1">
        <f>IF(AG97="●",AH98,"")</f>
      </c>
      <c r="AB98" s="12">
        <f>IF(AG97="◯",AB97+1,IF(AG97="△",AB97,0))</f>
        <v>2</v>
      </c>
      <c r="AC98" s="12">
        <f>IF(AG97="◯",AC97+1,AC97)</f>
        <v>56</v>
      </c>
      <c r="AG98" s="15" t="s">
        <v>124</v>
      </c>
      <c r="AH98" s="41">
        <v>1</v>
      </c>
      <c r="AI98" s="41" t="s">
        <v>123</v>
      </c>
      <c r="AJ98" s="41">
        <v>2</v>
      </c>
      <c r="AK98" s="15" t="s">
        <v>124</v>
      </c>
      <c r="AO98" s="14">
        <f t="shared" si="106"/>
        <v>27</v>
      </c>
      <c r="AP98" s="12">
        <f t="shared" si="107"/>
        <v>0</v>
      </c>
      <c r="AQ98" s="11">
        <f t="shared" si="87"/>
      </c>
      <c r="AR98" s="11">
        <f t="shared" si="88"/>
        <v>2</v>
      </c>
      <c r="AS98" s="10">
        <f t="shared" si="89"/>
      </c>
      <c r="AT98" s="10">
        <f t="shared" si="119"/>
      </c>
      <c r="AU98" s="1">
        <f t="shared" si="120"/>
        <v>1</v>
      </c>
      <c r="AV98" s="10">
        <f t="shared" si="108"/>
      </c>
      <c r="AW98" s="10">
        <f t="shared" si="109"/>
      </c>
      <c r="AX98" s="10">
        <f t="shared" si="110"/>
      </c>
      <c r="AY98" s="20" t="s">
        <v>55</v>
      </c>
      <c r="AZ98" s="1" t="str">
        <f t="shared" si="90"/>
        <v>△</v>
      </c>
      <c r="BA98" s="11">
        <f t="shared" si="111"/>
        <v>0</v>
      </c>
      <c r="BB98" s="1">
        <f t="shared" si="121"/>
        <v>0</v>
      </c>
      <c r="BC98" s="1">
        <f t="shared" si="122"/>
        <v>4</v>
      </c>
      <c r="BD98" s="1">
        <f t="shared" si="91"/>
        <v>2</v>
      </c>
      <c r="BE98" s="1">
        <f t="shared" si="92"/>
        <v>1</v>
      </c>
      <c r="BF98" s="1">
        <f t="shared" si="93"/>
      </c>
      <c r="BG98" s="1">
        <f t="shared" si="94"/>
      </c>
      <c r="BH98" s="1" t="str">
        <f t="shared" si="95"/>
        <v>△</v>
      </c>
      <c r="BI98" s="1">
        <f t="shared" si="96"/>
        <v>2</v>
      </c>
      <c r="BJ98" s="1">
        <f t="shared" si="97"/>
        <v>1</v>
      </c>
      <c r="BK98" s="1">
        <f t="shared" si="98"/>
      </c>
      <c r="BL98" s="1">
        <f t="shared" si="112"/>
      </c>
      <c r="BM98" s="1">
        <f t="shared" si="123"/>
        <v>0</v>
      </c>
      <c r="BN98" s="1">
        <f t="shared" si="124"/>
        <v>2</v>
      </c>
    </row>
    <row r="99" spans="2:66" ht="11.25" customHeight="1">
      <c r="B99" s="11">
        <f aca="true" t="shared" si="126" ref="B99:B130">IF(AG99="◯",B98+1,IF(AG99="●",B98+1,IF(AG99="△",B98+1,"-")))</f>
        <v>88</v>
      </c>
      <c r="C99" s="11">
        <f t="shared" si="100"/>
        <v>0</v>
      </c>
      <c r="D99" s="11">
        <f t="shared" si="113"/>
        <v>3</v>
      </c>
      <c r="E99" s="1">
        <f t="shared" si="114"/>
        <v>0</v>
      </c>
      <c r="F99" s="79">
        <f t="shared" si="73"/>
      </c>
      <c r="G99" s="11">
        <f t="shared" si="74"/>
      </c>
      <c r="H99" s="1">
        <f t="shared" si="75"/>
      </c>
      <c r="I99" s="1">
        <f t="shared" si="76"/>
      </c>
      <c r="J99" s="1">
        <f t="shared" si="77"/>
      </c>
      <c r="K99" s="1">
        <f t="shared" si="78"/>
      </c>
      <c r="L99" s="1">
        <f t="shared" si="79"/>
        <v>1</v>
      </c>
      <c r="M99" s="1">
        <f t="shared" si="80"/>
        <v>1</v>
      </c>
      <c r="N99" s="1">
        <f t="shared" si="81"/>
        <v>3</v>
      </c>
      <c r="O99" s="1">
        <f t="shared" si="115"/>
        <v>0</v>
      </c>
      <c r="P99" s="1">
        <f t="shared" si="116"/>
        <v>2</v>
      </c>
      <c r="Q99" s="1">
        <f t="shared" si="101"/>
        <v>0</v>
      </c>
      <c r="R99" s="1" t="str">
        <f aca="true" t="shared" si="127" ref="R99:R130">IF(S99="★",AG99,"")</f>
        <v>◯</v>
      </c>
      <c r="S99" s="60" t="s">
        <v>55</v>
      </c>
      <c r="T99" s="94">
        <f t="shared" si="102"/>
      </c>
      <c r="U99" s="94">
        <f t="shared" si="103"/>
      </c>
      <c r="V99" s="94">
        <f t="shared" si="83"/>
      </c>
      <c r="W99" s="94">
        <f t="shared" si="117"/>
        <v>0</v>
      </c>
      <c r="X99" s="10">
        <f t="shared" si="118"/>
      </c>
      <c r="Y99" s="10">
        <f t="shared" si="84"/>
      </c>
      <c r="Z99" s="10">
        <f t="shared" si="85"/>
      </c>
      <c r="AA99" s="1">
        <f t="shared" si="86"/>
      </c>
      <c r="AB99" s="12">
        <f t="shared" si="104"/>
        <v>3</v>
      </c>
      <c r="AC99" s="12">
        <f t="shared" si="105"/>
        <v>57</v>
      </c>
      <c r="AG99" s="15" t="s">
        <v>71</v>
      </c>
      <c r="AH99" s="16">
        <f t="shared" si="125"/>
        <v>3</v>
      </c>
      <c r="AJ99" s="13">
        <v>1</v>
      </c>
      <c r="AK99" s="15" t="s">
        <v>70</v>
      </c>
      <c r="AO99" s="14">
        <f t="shared" si="106"/>
        <v>27</v>
      </c>
      <c r="AP99" s="12">
        <f t="shared" si="107"/>
        <v>0</v>
      </c>
      <c r="AQ99" s="11">
        <f t="shared" si="87"/>
        <v>1</v>
      </c>
      <c r="AR99" s="11">
        <f t="shared" si="88"/>
      </c>
      <c r="AS99" s="10">
        <f t="shared" si="89"/>
      </c>
      <c r="AT99" s="10">
        <f t="shared" si="119"/>
      </c>
      <c r="AU99" s="1">
        <f t="shared" si="120"/>
        <v>1</v>
      </c>
      <c r="AV99" s="10">
        <f t="shared" si="108"/>
      </c>
      <c r="AW99" s="10">
        <f t="shared" si="109"/>
      </c>
      <c r="AX99" s="10">
        <f t="shared" si="110"/>
      </c>
      <c r="AZ99" s="1">
        <f t="shared" si="90"/>
      </c>
      <c r="BA99" s="11">
        <f t="shared" si="111"/>
      </c>
      <c r="BB99" s="1">
        <f t="shared" si="121"/>
        <v>0</v>
      </c>
      <c r="BC99" s="1">
        <f t="shared" si="122"/>
        <v>4</v>
      </c>
      <c r="BD99" s="1">
        <f t="shared" si="91"/>
      </c>
      <c r="BE99" s="1">
        <f t="shared" si="92"/>
      </c>
      <c r="BF99" s="1">
        <f t="shared" si="93"/>
      </c>
      <c r="BG99" s="1">
        <f t="shared" si="94"/>
      </c>
      <c r="BH99" s="1">
        <f t="shared" si="95"/>
      </c>
      <c r="BI99" s="1">
        <f t="shared" si="96"/>
      </c>
      <c r="BJ99" s="1">
        <f t="shared" si="97"/>
      </c>
      <c r="BK99" s="1">
        <f t="shared" si="98"/>
      </c>
      <c r="BL99" s="1">
        <f t="shared" si="112"/>
      </c>
      <c r="BM99" s="1">
        <f t="shared" si="123"/>
        <v>0</v>
      </c>
      <c r="BN99" s="1">
        <f t="shared" si="124"/>
        <v>2</v>
      </c>
    </row>
    <row r="100" spans="2:66" ht="11.25" customHeight="1">
      <c r="B100" s="11">
        <f t="shared" si="126"/>
        <v>89</v>
      </c>
      <c r="C100" s="11">
        <f t="shared" si="100"/>
        <v>0</v>
      </c>
      <c r="D100" s="11">
        <f t="shared" si="113"/>
        <v>3</v>
      </c>
      <c r="E100" s="1">
        <f t="shared" si="114"/>
        <v>0</v>
      </c>
      <c r="F100" s="79">
        <f t="shared" si="73"/>
      </c>
      <c r="G100" s="11">
        <f t="shared" si="74"/>
      </c>
      <c r="H100" s="1">
        <f t="shared" si="75"/>
      </c>
      <c r="I100" s="1">
        <f t="shared" si="76"/>
      </c>
      <c r="J100" s="1">
        <f t="shared" si="77"/>
      </c>
      <c r="K100" s="1">
        <f t="shared" si="78"/>
        <v>1</v>
      </c>
      <c r="L100" s="1">
        <f t="shared" si="79"/>
      </c>
      <c r="M100" s="1">
        <f t="shared" si="80"/>
        <v>3</v>
      </c>
      <c r="N100" s="1">
        <f t="shared" si="81"/>
        <v>1</v>
      </c>
      <c r="O100" s="1">
        <f t="shared" si="115"/>
        <v>1</v>
      </c>
      <c r="P100" s="1">
        <f t="shared" si="116"/>
        <v>0</v>
      </c>
      <c r="Q100" s="1">
        <f t="shared" si="101"/>
        <v>0</v>
      </c>
      <c r="R100" s="1" t="str">
        <f t="shared" si="127"/>
        <v>●</v>
      </c>
      <c r="S100" s="60" t="s">
        <v>55</v>
      </c>
      <c r="T100" s="94">
        <f t="shared" si="102"/>
      </c>
      <c r="U100" s="94">
        <f t="shared" si="103"/>
      </c>
      <c r="V100" s="94">
        <f t="shared" si="83"/>
      </c>
      <c r="W100" s="94">
        <f t="shared" si="117"/>
        <v>0</v>
      </c>
      <c r="X100" s="10">
        <f t="shared" si="118"/>
      </c>
      <c r="Y100" s="10">
        <f t="shared" si="84"/>
      </c>
      <c r="Z100" s="10">
        <f t="shared" si="85"/>
      </c>
      <c r="AA100" s="1">
        <f t="shared" si="86"/>
        <v>1</v>
      </c>
      <c r="AB100" s="12">
        <f t="shared" si="104"/>
        <v>0</v>
      </c>
      <c r="AC100" s="12">
        <f t="shared" si="105"/>
        <v>57</v>
      </c>
      <c r="AG100" s="15" t="s">
        <v>70</v>
      </c>
      <c r="AH100" s="13">
        <v>1</v>
      </c>
      <c r="AJ100" s="16">
        <f>IF(AK100="◯",3,"")</f>
        <v>3</v>
      </c>
      <c r="AK100" s="15" t="s">
        <v>71</v>
      </c>
      <c r="AO100" s="14">
        <f t="shared" si="106"/>
        <v>28</v>
      </c>
      <c r="AP100" s="12">
        <f t="shared" si="107"/>
        <v>1</v>
      </c>
      <c r="AQ100" s="11">
        <f t="shared" si="87"/>
      </c>
      <c r="AR100" s="11">
        <f t="shared" si="88"/>
      </c>
      <c r="AS100" s="10">
        <f t="shared" si="89"/>
      </c>
      <c r="AT100" s="10">
        <f t="shared" si="119"/>
      </c>
      <c r="AU100" s="1">
        <f t="shared" si="120"/>
        <v>1</v>
      </c>
      <c r="AV100" s="10">
        <f t="shared" si="108"/>
      </c>
      <c r="AW100" s="10">
        <f t="shared" si="109"/>
      </c>
      <c r="AX100" s="10">
        <f t="shared" si="110"/>
      </c>
      <c r="AZ100" s="1">
        <f t="shared" si="90"/>
      </c>
      <c r="BA100" s="11">
        <f t="shared" si="111"/>
      </c>
      <c r="BB100" s="1">
        <f t="shared" si="121"/>
        <v>0</v>
      </c>
      <c r="BC100" s="1">
        <f t="shared" si="122"/>
        <v>4</v>
      </c>
      <c r="BD100" s="1">
        <f t="shared" si="91"/>
      </c>
      <c r="BE100" s="1">
        <f t="shared" si="92"/>
      </c>
      <c r="BF100" s="1">
        <f t="shared" si="93"/>
      </c>
      <c r="BG100" s="1">
        <f t="shared" si="94"/>
      </c>
      <c r="BH100" s="1">
        <f t="shared" si="95"/>
      </c>
      <c r="BI100" s="1">
        <f t="shared" si="96"/>
      </c>
      <c r="BJ100" s="1">
        <f t="shared" si="97"/>
      </c>
      <c r="BK100" s="1">
        <f t="shared" si="98"/>
      </c>
      <c r="BL100" s="1">
        <f t="shared" si="112"/>
      </c>
      <c r="BM100" s="1">
        <f t="shared" si="123"/>
        <v>0</v>
      </c>
      <c r="BN100" s="1">
        <f t="shared" si="124"/>
        <v>2</v>
      </c>
    </row>
    <row r="101" spans="2:66" ht="11.25" customHeight="1">
      <c r="B101" s="11">
        <f t="shared" si="126"/>
        <v>90</v>
      </c>
      <c r="C101" s="11">
        <f t="shared" si="100"/>
        <v>0</v>
      </c>
      <c r="D101" s="11">
        <f t="shared" si="113"/>
        <v>3</v>
      </c>
      <c r="E101" s="1">
        <f t="shared" si="114"/>
        <v>0</v>
      </c>
      <c r="F101" s="79">
        <f t="shared" si="73"/>
      </c>
      <c r="G101" s="11" t="str">
        <f t="shared" si="74"/>
        <v>◎</v>
      </c>
      <c r="H101" s="1">
        <f t="shared" si="75"/>
      </c>
      <c r="I101" s="1">
        <f t="shared" si="76"/>
      </c>
      <c r="J101" s="1">
        <f t="shared" si="77"/>
      </c>
      <c r="K101" s="1">
        <f t="shared" si="78"/>
      </c>
      <c r="L101" s="1">
        <f t="shared" si="79"/>
        <v>0</v>
      </c>
      <c r="M101" s="1">
        <f t="shared" si="80"/>
        <v>0</v>
      </c>
      <c r="N101" s="1">
        <f t="shared" si="81"/>
        <v>3</v>
      </c>
      <c r="O101" s="1">
        <f t="shared" si="115"/>
        <v>0</v>
      </c>
      <c r="P101" s="1">
        <f t="shared" si="116"/>
        <v>1</v>
      </c>
      <c r="Q101" s="1">
        <f t="shared" si="101"/>
        <v>0</v>
      </c>
      <c r="R101" s="1" t="str">
        <f t="shared" si="127"/>
        <v>◯</v>
      </c>
      <c r="S101" s="60" t="s">
        <v>55</v>
      </c>
      <c r="T101" s="94">
        <f t="shared" si="102"/>
      </c>
      <c r="U101" s="94">
        <f t="shared" si="103"/>
      </c>
      <c r="V101" s="94">
        <f t="shared" si="83"/>
      </c>
      <c r="W101" s="94">
        <f t="shared" si="117"/>
        <v>0</v>
      </c>
      <c r="X101" s="10">
        <f t="shared" si="118"/>
      </c>
      <c r="Y101" s="10" t="str">
        <f t="shared" si="84"/>
        <v>◎</v>
      </c>
      <c r="Z101" s="10">
        <f t="shared" si="85"/>
      </c>
      <c r="AA101" s="1">
        <f t="shared" si="86"/>
      </c>
      <c r="AB101" s="12">
        <f t="shared" si="104"/>
        <v>1</v>
      </c>
      <c r="AC101" s="12">
        <f t="shared" si="105"/>
        <v>58</v>
      </c>
      <c r="AG101" s="15" t="s">
        <v>71</v>
      </c>
      <c r="AH101" s="16">
        <f t="shared" si="125"/>
        <v>3</v>
      </c>
      <c r="AJ101" s="13">
        <v>0</v>
      </c>
      <c r="AK101" s="15" t="s">
        <v>70</v>
      </c>
      <c r="AO101" s="14">
        <f t="shared" si="106"/>
        <v>28</v>
      </c>
      <c r="AP101" s="12">
        <f t="shared" si="107"/>
        <v>0</v>
      </c>
      <c r="AQ101" s="11">
        <f t="shared" si="87"/>
        <v>0</v>
      </c>
      <c r="AR101" s="11">
        <f t="shared" si="88"/>
      </c>
      <c r="AS101" s="10">
        <f t="shared" si="89"/>
      </c>
      <c r="AT101" s="10">
        <f t="shared" si="119"/>
      </c>
      <c r="AU101" s="1">
        <f t="shared" si="120"/>
        <v>1</v>
      </c>
      <c r="AV101" s="10">
        <f t="shared" si="108"/>
      </c>
      <c r="AW101" s="10">
        <f t="shared" si="109"/>
      </c>
      <c r="AX101" s="10">
        <f t="shared" si="110"/>
      </c>
      <c r="AZ101" s="1">
        <f t="shared" si="90"/>
      </c>
      <c r="BA101" s="11">
        <f t="shared" si="111"/>
      </c>
      <c r="BB101" s="1">
        <f t="shared" si="121"/>
        <v>0</v>
      </c>
      <c r="BC101" s="1">
        <f t="shared" si="122"/>
        <v>4</v>
      </c>
      <c r="BD101" s="1">
        <f t="shared" si="91"/>
      </c>
      <c r="BE101" s="1">
        <f t="shared" si="92"/>
      </c>
      <c r="BF101" s="1">
        <f t="shared" si="93"/>
      </c>
      <c r="BG101" s="1">
        <f t="shared" si="94"/>
      </c>
      <c r="BH101" s="1">
        <f t="shared" si="95"/>
      </c>
      <c r="BI101" s="1">
        <f t="shared" si="96"/>
      </c>
      <c r="BJ101" s="1">
        <f t="shared" si="97"/>
      </c>
      <c r="BK101" s="1">
        <f t="shared" si="98"/>
      </c>
      <c r="BL101" s="1">
        <f t="shared" si="112"/>
      </c>
      <c r="BM101" s="1">
        <f t="shared" si="123"/>
        <v>0</v>
      </c>
      <c r="BN101" s="1">
        <f t="shared" si="124"/>
        <v>2</v>
      </c>
    </row>
    <row r="102" spans="2:66" ht="11.25" customHeight="1">
      <c r="B102" s="11">
        <f t="shared" si="126"/>
        <v>91</v>
      </c>
      <c r="C102" s="11">
        <f t="shared" si="100"/>
        <v>0</v>
      </c>
      <c r="D102" s="11">
        <f t="shared" si="113"/>
        <v>3</v>
      </c>
      <c r="E102" s="1">
        <f t="shared" si="114"/>
        <v>0</v>
      </c>
      <c r="F102" s="79">
        <f t="shared" si="73"/>
      </c>
      <c r="G102" s="11">
        <f t="shared" si="74"/>
      </c>
      <c r="H102" s="1">
        <f t="shared" si="75"/>
      </c>
      <c r="I102" s="1">
        <f t="shared" si="76"/>
      </c>
      <c r="J102" s="1">
        <f t="shared" si="77"/>
      </c>
      <c r="K102" s="1">
        <f t="shared" si="78"/>
        <v>0</v>
      </c>
      <c r="L102" s="1">
        <f t="shared" si="79"/>
      </c>
      <c r="M102" s="1">
        <f t="shared" si="80"/>
        <v>3</v>
      </c>
      <c r="N102" s="1">
        <f t="shared" si="81"/>
        <v>0</v>
      </c>
      <c r="O102" s="1">
        <f t="shared" si="115"/>
        <v>1</v>
      </c>
      <c r="P102" s="1">
        <f t="shared" si="116"/>
        <v>0</v>
      </c>
      <c r="Q102" s="1">
        <f t="shared" si="101"/>
        <v>0</v>
      </c>
      <c r="R102" s="1" t="str">
        <f t="shared" si="127"/>
        <v>●</v>
      </c>
      <c r="S102" s="60" t="s">
        <v>55</v>
      </c>
      <c r="T102" s="94">
        <f t="shared" si="102"/>
      </c>
      <c r="U102" s="94">
        <f t="shared" si="103"/>
      </c>
      <c r="V102" s="94">
        <f t="shared" si="83"/>
      </c>
      <c r="W102" s="94">
        <f t="shared" si="117"/>
        <v>0</v>
      </c>
      <c r="X102" s="10">
        <f t="shared" si="118"/>
      </c>
      <c r="Y102" s="10">
        <f t="shared" si="84"/>
      </c>
      <c r="Z102" s="10">
        <f t="shared" si="85"/>
      </c>
      <c r="AA102" s="1">
        <f t="shared" si="86"/>
        <v>0</v>
      </c>
      <c r="AB102" s="12">
        <f t="shared" si="104"/>
        <v>0</v>
      </c>
      <c r="AC102" s="12">
        <f t="shared" si="105"/>
        <v>58</v>
      </c>
      <c r="AG102" s="15" t="s">
        <v>70</v>
      </c>
      <c r="AH102" s="13">
        <v>0</v>
      </c>
      <c r="AJ102" s="16">
        <f>IF(AK102="◯",3,"")</f>
        <v>3</v>
      </c>
      <c r="AK102" s="15" t="s">
        <v>71</v>
      </c>
      <c r="AO102" s="14">
        <f t="shared" si="106"/>
        <v>29</v>
      </c>
      <c r="AP102" s="12">
        <f t="shared" si="107"/>
        <v>1</v>
      </c>
      <c r="AQ102" s="11">
        <f t="shared" si="87"/>
      </c>
      <c r="AR102" s="11">
        <f t="shared" si="88"/>
      </c>
      <c r="AS102" s="10" t="str">
        <f t="shared" si="89"/>
        <v>◎</v>
      </c>
      <c r="AT102" s="10">
        <f t="shared" si="119"/>
      </c>
      <c r="AU102" s="1">
        <f t="shared" si="120"/>
        <v>1</v>
      </c>
      <c r="AV102" s="10">
        <f t="shared" si="108"/>
      </c>
      <c r="AW102" s="10">
        <f t="shared" si="109"/>
      </c>
      <c r="AX102" s="10">
        <f t="shared" si="110"/>
      </c>
      <c r="AZ102" s="1">
        <f t="shared" si="90"/>
      </c>
      <c r="BA102" s="11">
        <f t="shared" si="111"/>
      </c>
      <c r="BB102" s="1">
        <f t="shared" si="121"/>
        <v>0</v>
      </c>
      <c r="BC102" s="1">
        <f t="shared" si="122"/>
        <v>4</v>
      </c>
      <c r="BD102" s="1">
        <f t="shared" si="91"/>
      </c>
      <c r="BE102" s="1">
        <f t="shared" si="92"/>
      </c>
      <c r="BF102" s="1">
        <f t="shared" si="93"/>
      </c>
      <c r="BG102" s="1">
        <f t="shared" si="94"/>
      </c>
      <c r="BH102" s="1">
        <f t="shared" si="95"/>
      </c>
      <c r="BI102" s="1">
        <f t="shared" si="96"/>
      </c>
      <c r="BJ102" s="1">
        <f t="shared" si="97"/>
      </c>
      <c r="BK102" s="1">
        <f t="shared" si="98"/>
      </c>
      <c r="BL102" s="1">
        <f t="shared" si="112"/>
      </c>
      <c r="BM102" s="1">
        <f t="shared" si="123"/>
        <v>0</v>
      </c>
      <c r="BN102" s="1">
        <f t="shared" si="124"/>
        <v>2</v>
      </c>
    </row>
    <row r="103" spans="2:66" ht="11.25" customHeight="1">
      <c r="B103" s="11">
        <f t="shared" si="126"/>
        <v>92</v>
      </c>
      <c r="C103" s="11">
        <f t="shared" si="100"/>
        <v>0</v>
      </c>
      <c r="D103" s="11">
        <f t="shared" si="113"/>
        <v>4</v>
      </c>
      <c r="E103" s="1">
        <f t="shared" si="114"/>
        <v>0</v>
      </c>
      <c r="F103" s="79" t="str">
        <f t="shared" si="73"/>
        <v>●</v>
      </c>
      <c r="G103" s="11">
        <f t="shared" si="74"/>
      </c>
      <c r="H103" s="1">
        <f t="shared" si="75"/>
      </c>
      <c r="I103" s="1">
        <f t="shared" si="76"/>
      </c>
      <c r="J103" s="1">
        <f t="shared" si="77"/>
      </c>
      <c r="K103" s="1">
        <f t="shared" si="78"/>
        <v>2</v>
      </c>
      <c r="L103" s="1">
        <f t="shared" si="79"/>
      </c>
      <c r="M103" s="1">
        <f t="shared" si="80"/>
        <v>3</v>
      </c>
      <c r="N103" s="1">
        <f t="shared" si="81"/>
        <v>2</v>
      </c>
      <c r="O103" s="1">
        <f t="shared" si="115"/>
        <v>2</v>
      </c>
      <c r="P103" s="1">
        <f t="shared" si="116"/>
        <v>0</v>
      </c>
      <c r="Q103" s="1">
        <f t="shared" si="101"/>
        <v>0</v>
      </c>
      <c r="R103" s="1" t="str">
        <f t="shared" si="127"/>
        <v>●</v>
      </c>
      <c r="S103" s="60" t="s">
        <v>55</v>
      </c>
      <c r="T103" s="94">
        <f t="shared" si="102"/>
      </c>
      <c r="U103" s="94">
        <f t="shared" si="103"/>
      </c>
      <c r="V103" s="94">
        <f t="shared" si="83"/>
      </c>
      <c r="W103" s="94">
        <f t="shared" si="117"/>
        <v>0</v>
      </c>
      <c r="X103" s="10" t="str">
        <f t="shared" si="118"/>
        <v>●</v>
      </c>
      <c r="Y103" s="10">
        <f t="shared" si="84"/>
      </c>
      <c r="Z103" s="10">
        <f t="shared" si="85"/>
      </c>
      <c r="AA103" s="1">
        <f t="shared" si="86"/>
        <v>2</v>
      </c>
      <c r="AB103" s="12">
        <f t="shared" si="104"/>
        <v>0</v>
      </c>
      <c r="AC103" s="12">
        <f t="shared" si="105"/>
        <v>58</v>
      </c>
      <c r="AG103" s="15" t="s">
        <v>70</v>
      </c>
      <c r="AH103" s="13">
        <v>2</v>
      </c>
      <c r="AJ103" s="16">
        <f>IF(AK103="◯",3,"")</f>
        <v>3</v>
      </c>
      <c r="AK103" s="15" t="s">
        <v>71</v>
      </c>
      <c r="AO103" s="14">
        <f t="shared" si="106"/>
        <v>30</v>
      </c>
      <c r="AP103" s="12">
        <f t="shared" si="107"/>
        <v>2</v>
      </c>
      <c r="AQ103" s="11">
        <f t="shared" si="87"/>
      </c>
      <c r="AR103" s="11">
        <f t="shared" si="88"/>
      </c>
      <c r="AS103" s="10">
        <f t="shared" si="89"/>
      </c>
      <c r="AT103" s="10" t="str">
        <f t="shared" si="119"/>
        <v>◯</v>
      </c>
      <c r="AU103" s="1">
        <f t="shared" si="120"/>
        <v>2</v>
      </c>
      <c r="AV103" s="10">
        <f t="shared" si="108"/>
      </c>
      <c r="AW103" s="10">
        <f t="shared" si="109"/>
      </c>
      <c r="AX103" s="10">
        <f t="shared" si="110"/>
      </c>
      <c r="AZ103" s="1">
        <f t="shared" si="90"/>
      </c>
      <c r="BA103" s="11">
        <f t="shared" si="111"/>
      </c>
      <c r="BB103" s="1">
        <f t="shared" si="121"/>
        <v>0</v>
      </c>
      <c r="BC103" s="1">
        <f t="shared" si="122"/>
        <v>4</v>
      </c>
      <c r="BD103" s="1">
        <f t="shared" si="91"/>
      </c>
      <c r="BE103" s="1">
        <f t="shared" si="92"/>
      </c>
      <c r="BF103" s="1">
        <f t="shared" si="93"/>
      </c>
      <c r="BG103" s="1">
        <f t="shared" si="94"/>
      </c>
      <c r="BH103" s="1">
        <f t="shared" si="95"/>
      </c>
      <c r="BI103" s="1">
        <f t="shared" si="96"/>
      </c>
      <c r="BJ103" s="1">
        <f t="shared" si="97"/>
      </c>
      <c r="BK103" s="1">
        <f t="shared" si="98"/>
      </c>
      <c r="BL103" s="1">
        <f t="shared" si="112"/>
      </c>
      <c r="BM103" s="1">
        <f t="shared" si="123"/>
        <v>0</v>
      </c>
      <c r="BN103" s="1">
        <f t="shared" si="124"/>
        <v>2</v>
      </c>
    </row>
    <row r="104" spans="2:66" ht="11.25" customHeight="1">
      <c r="B104" s="11">
        <f t="shared" si="126"/>
        <v>93</v>
      </c>
      <c r="C104" s="11">
        <f t="shared" si="100"/>
        <v>0</v>
      </c>
      <c r="D104" s="11">
        <f t="shared" si="113"/>
        <v>4</v>
      </c>
      <c r="E104" s="1">
        <f t="shared" si="114"/>
        <v>0</v>
      </c>
      <c r="F104" s="79">
        <f t="shared" si="73"/>
      </c>
      <c r="G104" s="11">
        <f t="shared" si="74"/>
      </c>
      <c r="H104" s="1">
        <f t="shared" si="75"/>
      </c>
      <c r="I104" s="1">
        <f t="shared" si="76"/>
      </c>
      <c r="J104" s="1">
        <f t="shared" si="77"/>
      </c>
      <c r="K104" s="1">
        <f t="shared" si="78"/>
        <v>0</v>
      </c>
      <c r="L104" s="1">
        <f t="shared" si="79"/>
      </c>
      <c r="M104" s="1">
        <f t="shared" si="80"/>
        <v>3</v>
      </c>
      <c r="N104" s="1">
        <f t="shared" si="81"/>
        <v>0</v>
      </c>
      <c r="O104" s="1">
        <f t="shared" si="115"/>
        <v>3</v>
      </c>
      <c r="P104" s="1">
        <f t="shared" si="116"/>
        <v>0</v>
      </c>
      <c r="Q104" s="1">
        <f t="shared" si="101"/>
        <v>0</v>
      </c>
      <c r="R104" s="1" t="str">
        <f t="shared" si="127"/>
        <v>●</v>
      </c>
      <c r="S104" s="60" t="s">
        <v>55</v>
      </c>
      <c r="T104" s="94">
        <f t="shared" si="102"/>
      </c>
      <c r="U104" s="94">
        <f t="shared" si="103"/>
      </c>
      <c r="V104" s="94">
        <f t="shared" si="83"/>
      </c>
      <c r="W104" s="94">
        <f t="shared" si="117"/>
        <v>0</v>
      </c>
      <c r="X104" s="10">
        <f t="shared" si="118"/>
      </c>
      <c r="Y104" s="10">
        <f t="shared" si="84"/>
      </c>
      <c r="Z104" s="10">
        <f t="shared" si="85"/>
      </c>
      <c r="AA104" s="1">
        <f t="shared" si="86"/>
        <v>0</v>
      </c>
      <c r="AB104" s="12">
        <f t="shared" si="104"/>
        <v>0</v>
      </c>
      <c r="AC104" s="12">
        <f t="shared" si="105"/>
        <v>58</v>
      </c>
      <c r="AG104" s="15" t="s">
        <v>70</v>
      </c>
      <c r="AH104" s="13">
        <v>0</v>
      </c>
      <c r="AJ104" s="16">
        <f>IF(AK104="◯",3,"")</f>
        <v>3</v>
      </c>
      <c r="AK104" s="15" t="s">
        <v>71</v>
      </c>
      <c r="AO104" s="14">
        <f t="shared" si="106"/>
        <v>31</v>
      </c>
      <c r="AP104" s="12">
        <f t="shared" si="107"/>
        <v>3</v>
      </c>
      <c r="AQ104" s="11">
        <f t="shared" si="87"/>
      </c>
      <c r="AR104" s="11">
        <f t="shared" si="88"/>
      </c>
      <c r="AS104" s="10" t="str">
        <f t="shared" si="89"/>
        <v>◎</v>
      </c>
      <c r="AT104" s="10">
        <f t="shared" si="119"/>
      </c>
      <c r="AU104" s="1">
        <f t="shared" si="120"/>
        <v>2</v>
      </c>
      <c r="AV104" s="10">
        <f t="shared" si="108"/>
      </c>
      <c r="AW104" s="10">
        <f t="shared" si="109"/>
      </c>
      <c r="AX104" s="10">
        <f t="shared" si="110"/>
      </c>
      <c r="AZ104" s="1">
        <f t="shared" si="90"/>
      </c>
      <c r="BA104" s="11">
        <f t="shared" si="111"/>
      </c>
      <c r="BB104" s="1">
        <f t="shared" si="121"/>
        <v>0</v>
      </c>
      <c r="BC104" s="1">
        <f t="shared" si="122"/>
        <v>4</v>
      </c>
      <c r="BD104" s="1">
        <f t="shared" si="91"/>
      </c>
      <c r="BE104" s="1">
        <f t="shared" si="92"/>
      </c>
      <c r="BF104" s="1">
        <f t="shared" si="93"/>
      </c>
      <c r="BG104" s="1">
        <f t="shared" si="94"/>
      </c>
      <c r="BH104" s="1">
        <f t="shared" si="95"/>
      </c>
      <c r="BI104" s="1">
        <f t="shared" si="96"/>
      </c>
      <c r="BJ104" s="1">
        <f t="shared" si="97"/>
      </c>
      <c r="BK104" s="1">
        <f t="shared" si="98"/>
      </c>
      <c r="BL104" s="1">
        <f t="shared" si="112"/>
      </c>
      <c r="BM104" s="1">
        <f t="shared" si="123"/>
        <v>0</v>
      </c>
      <c r="BN104" s="1">
        <f t="shared" si="124"/>
        <v>2</v>
      </c>
    </row>
    <row r="105" spans="2:66" ht="11.25" customHeight="1">
      <c r="B105" s="11">
        <f t="shared" si="126"/>
        <v>94</v>
      </c>
      <c r="C105" s="11">
        <f t="shared" si="100"/>
        <v>0</v>
      </c>
      <c r="D105" s="11">
        <f t="shared" si="113"/>
        <v>0</v>
      </c>
      <c r="E105" s="1">
        <f t="shared" si="114"/>
        <v>1</v>
      </c>
      <c r="F105" s="79" t="str">
        <f t="shared" si="73"/>
        <v>◯</v>
      </c>
      <c r="G105" s="11">
        <f t="shared" si="74"/>
      </c>
      <c r="H105" s="1">
        <f t="shared" si="75"/>
      </c>
      <c r="I105" s="1">
        <f t="shared" si="76"/>
      </c>
      <c r="J105" s="1">
        <f t="shared" si="77"/>
      </c>
      <c r="K105" s="1">
        <f t="shared" si="78"/>
      </c>
      <c r="L105" s="1">
        <f t="shared" si="79"/>
        <v>2</v>
      </c>
      <c r="M105" s="1">
        <f t="shared" si="80"/>
        <v>2</v>
      </c>
      <c r="N105" s="1">
        <f t="shared" si="81"/>
        <v>3</v>
      </c>
      <c r="O105" s="1">
        <f t="shared" si="115"/>
        <v>0</v>
      </c>
      <c r="P105" s="1">
        <f t="shared" si="116"/>
        <v>1</v>
      </c>
      <c r="Q105" s="1">
        <f t="shared" si="101"/>
        <v>0</v>
      </c>
      <c r="R105" s="1" t="str">
        <f t="shared" si="127"/>
        <v>◯</v>
      </c>
      <c r="S105" s="60" t="s">
        <v>55</v>
      </c>
      <c r="T105" s="94">
        <f t="shared" si="102"/>
      </c>
      <c r="U105" s="94">
        <f t="shared" si="103"/>
      </c>
      <c r="V105" s="94">
        <f t="shared" si="83"/>
      </c>
      <c r="W105" s="94">
        <f t="shared" si="117"/>
        <v>1</v>
      </c>
      <c r="X105" s="10" t="str">
        <f t="shared" si="118"/>
        <v>◯</v>
      </c>
      <c r="Y105" s="10">
        <f t="shared" si="84"/>
      </c>
      <c r="Z105" s="10">
        <f t="shared" si="85"/>
      </c>
      <c r="AA105" s="1">
        <f t="shared" si="86"/>
      </c>
      <c r="AB105" s="12">
        <f t="shared" si="104"/>
        <v>1</v>
      </c>
      <c r="AC105" s="12">
        <f t="shared" si="105"/>
        <v>59</v>
      </c>
      <c r="AG105" s="15" t="s">
        <v>71</v>
      </c>
      <c r="AH105" s="16">
        <f t="shared" si="125"/>
        <v>3</v>
      </c>
      <c r="AJ105" s="13">
        <v>2</v>
      </c>
      <c r="AK105" s="15" t="s">
        <v>70</v>
      </c>
      <c r="AO105" s="14">
        <f t="shared" si="106"/>
        <v>31</v>
      </c>
      <c r="AP105" s="12">
        <f t="shared" si="107"/>
        <v>0</v>
      </c>
      <c r="AQ105" s="11">
        <f t="shared" si="87"/>
        <v>2</v>
      </c>
      <c r="AR105" s="11">
        <f t="shared" si="88"/>
      </c>
      <c r="AS105" s="10">
        <f t="shared" si="89"/>
      </c>
      <c r="AT105" s="10" t="str">
        <f t="shared" si="119"/>
        <v>●</v>
      </c>
      <c r="AU105" s="1">
        <f t="shared" si="120"/>
        <v>0</v>
      </c>
      <c r="AV105" s="10">
        <f t="shared" si="108"/>
      </c>
      <c r="AW105" s="10">
        <f t="shared" si="109"/>
      </c>
      <c r="AX105" s="10">
        <f t="shared" si="110"/>
      </c>
      <c r="AZ105" s="1">
        <f t="shared" si="90"/>
      </c>
      <c r="BA105" s="11">
        <f t="shared" si="111"/>
      </c>
      <c r="BB105" s="1">
        <f t="shared" si="121"/>
        <v>0</v>
      </c>
      <c r="BC105" s="1">
        <f t="shared" si="122"/>
        <v>4</v>
      </c>
      <c r="BD105" s="1">
        <f t="shared" si="91"/>
      </c>
      <c r="BE105" s="1">
        <f t="shared" si="92"/>
      </c>
      <c r="BF105" s="1">
        <f t="shared" si="93"/>
      </c>
      <c r="BG105" s="1">
        <f t="shared" si="94"/>
      </c>
      <c r="BH105" s="1">
        <f t="shared" si="95"/>
      </c>
      <c r="BI105" s="1">
        <f t="shared" si="96"/>
      </c>
      <c r="BJ105" s="1">
        <f t="shared" si="97"/>
      </c>
      <c r="BK105" s="1">
        <f t="shared" si="98"/>
      </c>
      <c r="BL105" s="1">
        <f t="shared" si="112"/>
      </c>
      <c r="BM105" s="1">
        <f t="shared" si="123"/>
        <v>0</v>
      </c>
      <c r="BN105" s="1">
        <f t="shared" si="124"/>
        <v>2</v>
      </c>
    </row>
    <row r="106" spans="2:66" ht="11.25" customHeight="1">
      <c r="B106" s="11">
        <f t="shared" si="126"/>
        <v>95</v>
      </c>
      <c r="C106" s="11">
        <f t="shared" si="100"/>
        <v>0</v>
      </c>
      <c r="D106" s="11">
        <f t="shared" si="113"/>
        <v>0</v>
      </c>
      <c r="E106" s="1">
        <f t="shared" si="114"/>
        <v>2</v>
      </c>
      <c r="F106" s="79" t="str">
        <f t="shared" si="73"/>
        <v>◯</v>
      </c>
      <c r="G106" s="11">
        <f t="shared" si="74"/>
      </c>
      <c r="H106" s="1">
        <f t="shared" si="75"/>
      </c>
      <c r="I106" s="1">
        <f t="shared" si="76"/>
      </c>
      <c r="J106" s="1">
        <f t="shared" si="77"/>
      </c>
      <c r="K106" s="1">
        <f t="shared" si="78"/>
      </c>
      <c r="L106" s="1">
        <f t="shared" si="79"/>
        <v>2</v>
      </c>
      <c r="M106" s="1">
        <f t="shared" si="80"/>
        <v>2</v>
      </c>
      <c r="N106" s="1">
        <f t="shared" si="81"/>
        <v>3</v>
      </c>
      <c r="O106" s="1">
        <f t="shared" si="115"/>
        <v>0</v>
      </c>
      <c r="P106" s="1">
        <f t="shared" si="116"/>
        <v>2</v>
      </c>
      <c r="Q106" s="1">
        <f t="shared" si="101"/>
        <v>0</v>
      </c>
      <c r="R106" s="1" t="str">
        <f t="shared" si="127"/>
        <v>◯</v>
      </c>
      <c r="S106" s="60" t="s">
        <v>55</v>
      </c>
      <c r="T106" s="94">
        <f t="shared" si="102"/>
      </c>
      <c r="U106" s="94">
        <f t="shared" si="103"/>
      </c>
      <c r="V106" s="94">
        <f t="shared" si="83"/>
      </c>
      <c r="W106" s="94">
        <f t="shared" si="117"/>
        <v>2</v>
      </c>
      <c r="X106" s="10" t="str">
        <f t="shared" si="118"/>
        <v>◯</v>
      </c>
      <c r="Y106" s="10">
        <f t="shared" si="84"/>
      </c>
      <c r="Z106" s="10">
        <f t="shared" si="85"/>
      </c>
      <c r="AA106" s="1">
        <f t="shared" si="86"/>
      </c>
      <c r="AB106" s="12">
        <f t="shared" si="104"/>
        <v>2</v>
      </c>
      <c r="AC106" s="12">
        <f t="shared" si="105"/>
        <v>60</v>
      </c>
      <c r="AG106" s="15" t="s">
        <v>71</v>
      </c>
      <c r="AH106" s="16">
        <f t="shared" si="125"/>
        <v>3</v>
      </c>
      <c r="AJ106" s="13">
        <v>2</v>
      </c>
      <c r="AK106" s="15" t="s">
        <v>70</v>
      </c>
      <c r="AO106" s="14">
        <f t="shared" si="106"/>
        <v>31</v>
      </c>
      <c r="AP106" s="12">
        <f t="shared" si="107"/>
        <v>0</v>
      </c>
      <c r="AQ106" s="11">
        <f t="shared" si="87"/>
        <v>2</v>
      </c>
      <c r="AR106" s="11">
        <f t="shared" si="88"/>
      </c>
      <c r="AS106" s="10">
        <f t="shared" si="89"/>
      </c>
      <c r="AT106" s="10" t="str">
        <f t="shared" si="119"/>
        <v>●</v>
      </c>
      <c r="AU106" s="1">
        <f t="shared" si="120"/>
        <v>0</v>
      </c>
      <c r="AV106" s="10">
        <f t="shared" si="108"/>
      </c>
      <c r="AW106" s="10">
        <f t="shared" si="109"/>
      </c>
      <c r="AX106" s="10">
        <f t="shared" si="110"/>
      </c>
      <c r="AZ106" s="1">
        <f t="shared" si="90"/>
      </c>
      <c r="BA106" s="11">
        <f t="shared" si="111"/>
      </c>
      <c r="BB106" s="1">
        <f t="shared" si="121"/>
        <v>0</v>
      </c>
      <c r="BC106" s="1">
        <f t="shared" si="122"/>
        <v>4</v>
      </c>
      <c r="BD106" s="1">
        <f t="shared" si="91"/>
      </c>
      <c r="BE106" s="1">
        <f t="shared" si="92"/>
      </c>
      <c r="BF106" s="1">
        <f t="shared" si="93"/>
      </c>
      <c r="BG106" s="1">
        <f t="shared" si="94"/>
      </c>
      <c r="BH106" s="1">
        <f t="shared" si="95"/>
      </c>
      <c r="BI106" s="1">
        <f t="shared" si="96"/>
      </c>
      <c r="BK106" s="1">
        <f t="shared" si="98"/>
      </c>
      <c r="BL106" s="1">
        <f t="shared" si="112"/>
      </c>
      <c r="BM106" s="1">
        <f t="shared" si="123"/>
        <v>0</v>
      </c>
      <c r="BN106" s="1">
        <f t="shared" si="124"/>
        <v>2</v>
      </c>
    </row>
    <row r="107" spans="2:66" ht="11.25" customHeight="1">
      <c r="B107" s="11">
        <f t="shared" si="126"/>
        <v>96</v>
      </c>
      <c r="C107" s="11">
        <f t="shared" si="100"/>
        <v>0</v>
      </c>
      <c r="D107" s="11">
        <f t="shared" si="113"/>
        <v>0</v>
      </c>
      <c r="E107" s="1">
        <f t="shared" si="114"/>
        <v>2</v>
      </c>
      <c r="F107" s="79">
        <f t="shared" si="73"/>
      </c>
      <c r="G107" s="11">
        <f t="shared" si="74"/>
      </c>
      <c r="H107" s="1">
        <f t="shared" si="75"/>
      </c>
      <c r="I107" s="1">
        <f t="shared" si="76"/>
      </c>
      <c r="J107" s="1">
        <f t="shared" si="77"/>
      </c>
      <c r="K107" s="1">
        <f t="shared" si="78"/>
      </c>
      <c r="L107" s="1">
        <f t="shared" si="79"/>
        <v>1</v>
      </c>
      <c r="M107" s="1">
        <f t="shared" si="80"/>
        <v>1</v>
      </c>
      <c r="N107" s="1">
        <f t="shared" si="81"/>
        <v>3</v>
      </c>
      <c r="O107" s="1">
        <f t="shared" si="115"/>
        <v>0</v>
      </c>
      <c r="P107" s="1">
        <f t="shared" si="116"/>
        <v>3</v>
      </c>
      <c r="Q107" s="1">
        <f t="shared" si="101"/>
        <v>0</v>
      </c>
      <c r="R107" s="1" t="str">
        <f t="shared" si="127"/>
        <v>◯</v>
      </c>
      <c r="S107" s="60" t="s">
        <v>55</v>
      </c>
      <c r="T107" s="94">
        <f t="shared" si="102"/>
      </c>
      <c r="U107" s="94">
        <f t="shared" si="103"/>
      </c>
      <c r="V107" s="94">
        <f t="shared" si="83"/>
      </c>
      <c r="W107" s="94">
        <f t="shared" si="117"/>
        <v>2</v>
      </c>
      <c r="X107" s="10">
        <f t="shared" si="118"/>
      </c>
      <c r="Y107" s="10">
        <f t="shared" si="84"/>
      </c>
      <c r="Z107" s="10">
        <f t="shared" si="85"/>
      </c>
      <c r="AA107" s="1">
        <f t="shared" si="86"/>
      </c>
      <c r="AB107" s="12">
        <f t="shared" si="104"/>
        <v>3</v>
      </c>
      <c r="AC107" s="12">
        <f t="shared" si="105"/>
        <v>61</v>
      </c>
      <c r="AG107" s="15" t="s">
        <v>71</v>
      </c>
      <c r="AH107" s="16">
        <f t="shared" si="125"/>
        <v>3</v>
      </c>
      <c r="AJ107" s="13">
        <v>1</v>
      </c>
      <c r="AK107" s="15" t="s">
        <v>70</v>
      </c>
      <c r="AO107" s="14">
        <f t="shared" si="106"/>
        <v>31</v>
      </c>
      <c r="AP107" s="12">
        <f t="shared" si="107"/>
        <v>0</v>
      </c>
      <c r="AQ107" s="11">
        <f t="shared" si="87"/>
        <v>1</v>
      </c>
      <c r="AR107" s="11">
        <f t="shared" si="88"/>
      </c>
      <c r="AS107" s="10">
        <f t="shared" si="89"/>
      </c>
      <c r="AT107" s="10">
        <f t="shared" si="119"/>
      </c>
      <c r="AU107" s="1">
        <f t="shared" si="120"/>
        <v>0</v>
      </c>
      <c r="AV107" s="10">
        <f t="shared" si="108"/>
      </c>
      <c r="AW107" s="10">
        <f t="shared" si="109"/>
      </c>
      <c r="AX107" s="10">
        <f t="shared" si="110"/>
      </c>
      <c r="AZ107" s="1">
        <f t="shared" si="90"/>
      </c>
      <c r="BA107" s="11">
        <f t="shared" si="111"/>
      </c>
      <c r="BB107" s="1">
        <f t="shared" si="121"/>
        <v>0</v>
      </c>
      <c r="BC107" s="1">
        <f t="shared" si="122"/>
        <v>4</v>
      </c>
      <c r="BD107" s="1">
        <f t="shared" si="91"/>
      </c>
      <c r="BE107" s="1">
        <f t="shared" si="92"/>
      </c>
      <c r="BF107" s="1">
        <f t="shared" si="93"/>
      </c>
      <c r="BG107" s="1">
        <f t="shared" si="94"/>
      </c>
      <c r="BH107" s="1">
        <f t="shared" si="95"/>
      </c>
      <c r="BI107" s="1">
        <f t="shared" si="96"/>
      </c>
      <c r="BK107" s="1">
        <f t="shared" si="98"/>
      </c>
      <c r="BL107" s="1">
        <f t="shared" si="112"/>
      </c>
      <c r="BM107" s="1">
        <f t="shared" si="123"/>
        <v>0</v>
      </c>
      <c r="BN107" s="1">
        <f t="shared" si="124"/>
        <v>2</v>
      </c>
    </row>
    <row r="108" spans="2:66" ht="11.25" customHeight="1">
      <c r="B108" s="11">
        <f t="shared" si="126"/>
        <v>97</v>
      </c>
      <c r="C108" s="11">
        <f t="shared" si="100"/>
        <v>0</v>
      </c>
      <c r="D108" s="11">
        <f t="shared" si="113"/>
        <v>0</v>
      </c>
      <c r="E108" s="1">
        <f t="shared" si="114"/>
        <v>2</v>
      </c>
      <c r="F108" s="79">
        <f t="shared" si="73"/>
      </c>
      <c r="G108" s="11">
        <f t="shared" si="74"/>
      </c>
      <c r="H108" s="1">
        <f aca="true" t="shared" si="128" ref="H108:H139">IF(J108="△",AJ108,"")</f>
      </c>
      <c r="I108" s="1">
        <f aca="true" t="shared" si="129" ref="I108:I139">IF(J108="△",AH108,"")</f>
      </c>
      <c r="J108" s="1">
        <f aca="true" t="shared" si="130" ref="J108:J139">IF(R108="△",R108,"")</f>
      </c>
      <c r="K108" s="1">
        <f t="shared" si="78"/>
      </c>
      <c r="L108" s="1">
        <f aca="true" t="shared" si="131" ref="L108:L139">IF(R108="◯",M108,"")</f>
      </c>
      <c r="M108" s="1">
        <f aca="true" t="shared" si="132" ref="M108:M139">IF(S108="★",AJ108,"")</f>
      </c>
      <c r="N108" s="1">
        <f aca="true" t="shared" si="133" ref="N108:N139">IF(S108="★",AH108,"")</f>
      </c>
      <c r="O108" s="1">
        <f t="shared" si="115"/>
        <v>0</v>
      </c>
      <c r="P108" s="1">
        <f t="shared" si="116"/>
        <v>3</v>
      </c>
      <c r="Q108" s="1">
        <f t="shared" si="101"/>
      </c>
      <c r="R108" s="1">
        <f t="shared" si="127"/>
      </c>
      <c r="T108" s="94">
        <f t="shared" si="102"/>
      </c>
      <c r="U108" s="94">
        <f t="shared" si="103"/>
      </c>
      <c r="V108" s="94">
        <f aca="true" t="shared" si="134" ref="V108:V119">IF(C108=0,"",AG108)</f>
      </c>
      <c r="W108" s="94">
        <f t="shared" si="117"/>
        <v>2</v>
      </c>
      <c r="X108" s="10">
        <f t="shared" si="118"/>
      </c>
      <c r="Y108" s="10">
        <f t="shared" si="84"/>
      </c>
      <c r="Z108" s="10">
        <f t="shared" si="85"/>
      </c>
      <c r="AA108" s="1">
        <f t="shared" si="86"/>
        <v>0</v>
      </c>
      <c r="AB108" s="12">
        <f t="shared" si="104"/>
        <v>0</v>
      </c>
      <c r="AC108" s="12">
        <f t="shared" si="105"/>
        <v>61</v>
      </c>
      <c r="AG108" s="15" t="s">
        <v>70</v>
      </c>
      <c r="AH108" s="13">
        <v>0</v>
      </c>
      <c r="AJ108" s="16">
        <f>IF(AK108="◯",3,"")</f>
        <v>3</v>
      </c>
      <c r="AK108" s="15" t="s">
        <v>71</v>
      </c>
      <c r="AO108" s="14">
        <f t="shared" si="106"/>
        <v>32</v>
      </c>
      <c r="AP108" s="12">
        <f t="shared" si="107"/>
        <v>1</v>
      </c>
      <c r="AQ108" s="11">
        <f t="shared" si="87"/>
      </c>
      <c r="AR108" s="11"/>
      <c r="AS108" s="10" t="str">
        <f t="shared" si="89"/>
        <v>◎</v>
      </c>
      <c r="AT108" s="10">
        <f t="shared" si="119"/>
      </c>
      <c r="AU108" s="1">
        <f t="shared" si="120"/>
        <v>0</v>
      </c>
      <c r="AV108" s="10">
        <f t="shared" si="108"/>
      </c>
      <c r="AW108" s="10">
        <f t="shared" si="109"/>
      </c>
      <c r="AX108" s="10">
        <f t="shared" si="110"/>
      </c>
      <c r="AY108" s="20" t="s">
        <v>55</v>
      </c>
      <c r="AZ108" s="1" t="str">
        <f aca="true" t="shared" si="135" ref="AZ108:AZ139">IF(AY108="★",AK108,"")</f>
        <v>◯</v>
      </c>
      <c r="BA108" s="11">
        <f t="shared" si="111"/>
        <v>0</v>
      </c>
      <c r="BB108" s="1">
        <f t="shared" si="121"/>
        <v>1</v>
      </c>
      <c r="BC108" s="1">
        <f t="shared" si="122"/>
        <v>0</v>
      </c>
      <c r="BD108" s="1">
        <f aca="true" t="shared" si="136" ref="BD108:BD139">IF(AY108="★",AJ108,"")</f>
        <v>3</v>
      </c>
      <c r="BE108" s="1">
        <f aca="true" t="shared" si="137" ref="BE108:BE139">IF(AY108="★",AH108,"")</f>
        <v>0</v>
      </c>
      <c r="BF108" s="1">
        <f aca="true" t="shared" si="138" ref="BF108:BF139">IF(AK108="◯",BE108,"")</f>
        <v>0</v>
      </c>
      <c r="BG108" s="1">
        <f aca="true" t="shared" si="139" ref="BG108:BG139">IF(AY108="★",AQ108,"")</f>
      </c>
      <c r="BH108" s="1">
        <f aca="true" t="shared" si="140" ref="BH108:BH139">IF(AZ108="△",AZ108,"")</f>
      </c>
      <c r="BI108" s="1">
        <f aca="true" t="shared" si="141" ref="BI108:BI139">IF(BH108="△",AJ108,"")</f>
      </c>
      <c r="BK108" s="1" t="str">
        <f aca="true" t="shared" si="142" ref="BK108:BK139">IF(AY108="★",AS108,"")</f>
        <v>◎</v>
      </c>
      <c r="BL108" s="1">
        <f t="shared" si="112"/>
      </c>
      <c r="BM108" s="1">
        <f t="shared" si="123"/>
        <v>0</v>
      </c>
      <c r="BN108" s="1">
        <f t="shared" si="124"/>
        <v>2</v>
      </c>
    </row>
    <row r="109" spans="2:66" ht="11.25" customHeight="1">
      <c r="B109" s="11">
        <f t="shared" si="126"/>
        <v>98</v>
      </c>
      <c r="C109" s="11">
        <f t="shared" si="100"/>
        <v>0</v>
      </c>
      <c r="D109" s="11">
        <f t="shared" si="113"/>
        <v>0</v>
      </c>
      <c r="E109" s="1">
        <f t="shared" si="114"/>
        <v>2</v>
      </c>
      <c r="F109" s="79">
        <f aca="true" t="shared" si="143" ref="F109:F148">IF(S109="★",X109,"")</f>
      </c>
      <c r="G109" s="11">
        <f aca="true" t="shared" si="144" ref="G109:G148">IF(S109="★",Y109,"")</f>
      </c>
      <c r="H109" s="1">
        <f t="shared" si="128"/>
      </c>
      <c r="I109" s="1">
        <f t="shared" si="129"/>
      </c>
      <c r="J109" s="1">
        <f t="shared" si="130"/>
      </c>
      <c r="K109" s="1">
        <f aca="true" t="shared" si="145" ref="K109:K148">IF(S109="★",AA109,"")</f>
      </c>
      <c r="L109" s="1">
        <f t="shared" si="131"/>
      </c>
      <c r="M109" s="1">
        <f t="shared" si="132"/>
      </c>
      <c r="N109" s="1">
        <f t="shared" si="133"/>
      </c>
      <c r="O109" s="1">
        <f t="shared" si="115"/>
        <v>0</v>
      </c>
      <c r="P109" s="1">
        <f t="shared" si="116"/>
        <v>3</v>
      </c>
      <c r="Q109" s="1">
        <f t="shared" si="101"/>
      </c>
      <c r="R109" s="1">
        <f t="shared" si="127"/>
      </c>
      <c r="T109" s="94">
        <f t="shared" si="102"/>
      </c>
      <c r="U109" s="94">
        <f aca="true" t="shared" si="146" ref="U109:U140">IF(C109=0,IF(AF109&gt;0,AG109,""),"")</f>
      </c>
      <c r="V109" s="94">
        <f t="shared" si="134"/>
      </c>
      <c r="W109" s="94">
        <f t="shared" si="117"/>
        <v>3</v>
      </c>
      <c r="X109" s="10" t="str">
        <f t="shared" si="118"/>
        <v>◯</v>
      </c>
      <c r="Y109" s="10">
        <f aca="true" t="shared" si="147" ref="Y109:Y148">IF(AH109+AJ109=3,IF(AH109=3,"◎",""),"")</f>
      </c>
      <c r="Z109" s="10">
        <f aca="true" t="shared" si="148" ref="Z109:Z148">IF(AI109="△",AH109,"")</f>
      </c>
      <c r="AA109" s="1">
        <f aca="true" t="shared" si="149" ref="AA109:AA148">IF(AG109="●",AH109,"")</f>
      </c>
      <c r="AB109" s="12">
        <f aca="true" t="shared" si="150" ref="AB109:AB148">IF(AG109="◯",AB108+1,IF(AG109="△",AB108,0))</f>
        <v>1</v>
      </c>
      <c r="AC109" s="12">
        <f aca="true" t="shared" si="151" ref="AC109:AC148">IF(AG109="◯",AC108+1,AC108)</f>
        <v>62</v>
      </c>
      <c r="AG109" s="15" t="s">
        <v>71</v>
      </c>
      <c r="AH109" s="16">
        <f t="shared" si="125"/>
        <v>3</v>
      </c>
      <c r="AJ109" s="13">
        <v>2</v>
      </c>
      <c r="AK109" s="15" t="s">
        <v>70</v>
      </c>
      <c r="AO109" s="14">
        <f aca="true" t="shared" si="152" ref="AO109:AO148">IF(AK109="◯",AO108+1,AO108)</f>
        <v>32</v>
      </c>
      <c r="AP109" s="12">
        <f aca="true" t="shared" si="153" ref="AP109:AP148">IF(AK109="◯",AP108+1,IF(AK109="△",AP108,0))</f>
        <v>0</v>
      </c>
      <c r="AQ109" s="11">
        <f aca="true" t="shared" si="154" ref="AQ109:AQ148">IF(AK109="●",AJ109,"")</f>
        <v>2</v>
      </c>
      <c r="AR109" s="11">
        <f>IF(AI109="△",AJ109,"")</f>
      </c>
      <c r="AS109" s="10">
        <f aca="true" t="shared" si="155" ref="AS109:AS148">IF(AH109+AJ109=3,IF(AJ109=3,"◎",""),"")</f>
      </c>
      <c r="AT109" s="10" t="str">
        <f t="shared" si="119"/>
        <v>●</v>
      </c>
      <c r="AU109" s="1">
        <f t="shared" si="120"/>
        <v>0</v>
      </c>
      <c r="AV109" s="10">
        <f t="shared" si="108"/>
      </c>
      <c r="AW109" s="10">
        <f t="shared" si="109"/>
      </c>
      <c r="AX109" s="10">
        <f t="shared" si="110"/>
      </c>
      <c r="AY109" s="20" t="s">
        <v>55</v>
      </c>
      <c r="AZ109" s="1" t="str">
        <f t="shared" si="135"/>
        <v>●</v>
      </c>
      <c r="BA109" s="11">
        <f t="shared" si="111"/>
        <v>0</v>
      </c>
      <c r="BB109" s="1">
        <f t="shared" si="121"/>
        <v>0</v>
      </c>
      <c r="BC109" s="1">
        <f t="shared" si="122"/>
        <v>1</v>
      </c>
      <c r="BD109" s="1">
        <f t="shared" si="136"/>
        <v>2</v>
      </c>
      <c r="BE109" s="1">
        <f t="shared" si="137"/>
        <v>3</v>
      </c>
      <c r="BF109" s="1">
        <f t="shared" si="138"/>
      </c>
      <c r="BG109" s="1">
        <f t="shared" si="139"/>
        <v>2</v>
      </c>
      <c r="BH109" s="1">
        <f t="shared" si="140"/>
      </c>
      <c r="BI109" s="1">
        <f t="shared" si="141"/>
      </c>
      <c r="BK109" s="1">
        <f t="shared" si="142"/>
      </c>
      <c r="BL109" s="1" t="str">
        <f t="shared" si="112"/>
        <v>●</v>
      </c>
      <c r="BM109" s="1">
        <f t="shared" si="123"/>
        <v>0</v>
      </c>
      <c r="BN109" s="1">
        <f t="shared" si="124"/>
        <v>3</v>
      </c>
    </row>
    <row r="110" spans="1:66" ht="11.25" customHeight="1">
      <c r="A110" s="53" t="s">
        <v>134</v>
      </c>
      <c r="B110" s="11">
        <f t="shared" si="126"/>
        <v>99</v>
      </c>
      <c r="C110" s="11">
        <f t="shared" si="100"/>
        <v>0</v>
      </c>
      <c r="D110" s="11">
        <f t="shared" si="113"/>
        <v>0</v>
      </c>
      <c r="E110" s="1">
        <f t="shared" si="114"/>
        <v>2</v>
      </c>
      <c r="F110" s="79">
        <f t="shared" si="143"/>
      </c>
      <c r="G110" s="11">
        <f t="shared" si="144"/>
      </c>
      <c r="H110" s="1">
        <f t="shared" si="128"/>
      </c>
      <c r="I110" s="1">
        <f t="shared" si="129"/>
      </c>
      <c r="J110" s="1">
        <f t="shared" si="130"/>
      </c>
      <c r="K110" s="1">
        <f t="shared" si="145"/>
      </c>
      <c r="L110" s="1">
        <f t="shared" si="131"/>
        <v>1</v>
      </c>
      <c r="M110" s="1">
        <f t="shared" si="132"/>
        <v>1</v>
      </c>
      <c r="N110" s="1">
        <f t="shared" si="133"/>
        <v>3</v>
      </c>
      <c r="O110" s="1">
        <f t="shared" si="115"/>
        <v>0</v>
      </c>
      <c r="P110" s="1">
        <f t="shared" si="116"/>
        <v>4</v>
      </c>
      <c r="Q110" s="1">
        <f t="shared" si="101"/>
        <v>0</v>
      </c>
      <c r="R110" s="1" t="str">
        <f t="shared" si="127"/>
        <v>◯</v>
      </c>
      <c r="S110" s="60" t="s">
        <v>55</v>
      </c>
      <c r="T110" s="94">
        <f t="shared" si="102"/>
      </c>
      <c r="U110" s="94">
        <f t="shared" si="146"/>
      </c>
      <c r="V110" s="94">
        <f t="shared" si="134"/>
      </c>
      <c r="W110" s="94">
        <f t="shared" si="117"/>
        <v>3</v>
      </c>
      <c r="X110" s="10">
        <f t="shared" si="118"/>
      </c>
      <c r="Y110" s="10">
        <f t="shared" si="147"/>
      </c>
      <c r="Z110" s="10">
        <f t="shared" si="148"/>
      </c>
      <c r="AA110" s="1">
        <f t="shared" si="149"/>
      </c>
      <c r="AB110" s="12">
        <f t="shared" si="150"/>
        <v>2</v>
      </c>
      <c r="AC110" s="12">
        <f t="shared" si="151"/>
        <v>63</v>
      </c>
      <c r="AG110" s="15" t="s">
        <v>71</v>
      </c>
      <c r="AH110" s="16">
        <f t="shared" si="125"/>
        <v>3</v>
      </c>
      <c r="AJ110" s="13">
        <v>1</v>
      </c>
      <c r="AK110" s="15" t="s">
        <v>70</v>
      </c>
      <c r="AO110" s="14">
        <f t="shared" si="152"/>
        <v>32</v>
      </c>
      <c r="AP110" s="12">
        <f t="shared" si="153"/>
        <v>0</v>
      </c>
      <c r="AQ110" s="11">
        <f t="shared" si="154"/>
        <v>1</v>
      </c>
      <c r="AR110" s="11"/>
      <c r="AS110" s="10">
        <f t="shared" si="155"/>
      </c>
      <c r="AT110" s="10">
        <f t="shared" si="119"/>
      </c>
      <c r="AU110" s="1">
        <f t="shared" si="120"/>
        <v>0</v>
      </c>
      <c r="AV110" s="10">
        <f t="shared" si="108"/>
      </c>
      <c r="AW110" s="10">
        <f t="shared" si="109"/>
      </c>
      <c r="AX110" s="10">
        <f t="shared" si="110"/>
      </c>
      <c r="AZ110" s="1">
        <f t="shared" si="135"/>
      </c>
      <c r="BA110" s="11">
        <f t="shared" si="111"/>
      </c>
      <c r="BB110" s="1">
        <f t="shared" si="121"/>
        <v>0</v>
      </c>
      <c r="BC110" s="1">
        <f t="shared" si="122"/>
        <v>1</v>
      </c>
      <c r="BD110" s="1">
        <f t="shared" si="136"/>
      </c>
      <c r="BE110" s="1">
        <f t="shared" si="137"/>
      </c>
      <c r="BF110" s="1">
        <f t="shared" si="138"/>
      </c>
      <c r="BG110" s="1">
        <f t="shared" si="139"/>
      </c>
      <c r="BH110" s="1">
        <f t="shared" si="140"/>
      </c>
      <c r="BI110" s="1">
        <f t="shared" si="141"/>
      </c>
      <c r="BK110" s="1">
        <f t="shared" si="142"/>
      </c>
      <c r="BL110" s="1">
        <f t="shared" si="112"/>
      </c>
      <c r="BM110" s="1">
        <f t="shared" si="123"/>
        <v>0</v>
      </c>
      <c r="BN110" s="1">
        <f t="shared" si="124"/>
        <v>3</v>
      </c>
    </row>
    <row r="111" spans="1:66" ht="11.25" customHeight="1">
      <c r="A111" s="53" t="s">
        <v>134</v>
      </c>
      <c r="B111" s="90">
        <f t="shared" si="126"/>
        <v>100</v>
      </c>
      <c r="C111" s="11">
        <f t="shared" si="100"/>
        <v>0</v>
      </c>
      <c r="D111" s="11">
        <f t="shared" si="113"/>
        <v>0</v>
      </c>
      <c r="E111" s="1">
        <f t="shared" si="114"/>
        <v>2</v>
      </c>
      <c r="F111" s="79">
        <f t="shared" si="143"/>
      </c>
      <c r="G111" s="11">
        <f t="shared" si="144"/>
      </c>
      <c r="H111" s="1">
        <f t="shared" si="128"/>
      </c>
      <c r="I111" s="1">
        <f t="shared" si="129"/>
      </c>
      <c r="J111" s="1">
        <f t="shared" si="130"/>
      </c>
      <c r="K111" s="1">
        <f t="shared" si="145"/>
      </c>
      <c r="L111" s="1">
        <f t="shared" si="131"/>
      </c>
      <c r="M111" s="1">
        <f t="shared" si="132"/>
      </c>
      <c r="N111" s="1">
        <f t="shared" si="133"/>
      </c>
      <c r="O111" s="1">
        <f t="shared" si="115"/>
        <v>0</v>
      </c>
      <c r="P111" s="1">
        <f t="shared" si="116"/>
        <v>4</v>
      </c>
      <c r="Q111" s="1">
        <f t="shared" si="101"/>
      </c>
      <c r="R111" s="1">
        <f t="shared" si="127"/>
      </c>
      <c r="T111" s="94">
        <f t="shared" si="102"/>
      </c>
      <c r="U111" s="94">
        <f t="shared" si="146"/>
      </c>
      <c r="V111" s="94">
        <f t="shared" si="134"/>
      </c>
      <c r="W111" s="94">
        <f t="shared" si="117"/>
        <v>0</v>
      </c>
      <c r="X111" s="10" t="str">
        <f t="shared" si="118"/>
        <v>●</v>
      </c>
      <c r="Y111" s="10">
        <f t="shared" si="147"/>
      </c>
      <c r="Z111" s="10">
        <f t="shared" si="148"/>
      </c>
      <c r="AA111" s="1">
        <f t="shared" si="149"/>
        <v>2</v>
      </c>
      <c r="AB111" s="12">
        <f t="shared" si="150"/>
        <v>0</v>
      </c>
      <c r="AC111" s="12">
        <f t="shared" si="151"/>
        <v>63</v>
      </c>
      <c r="AG111" s="15" t="s">
        <v>70</v>
      </c>
      <c r="AH111" s="13">
        <v>2</v>
      </c>
      <c r="AJ111" s="16">
        <f aca="true" t="shared" si="156" ref="AJ111:AJ145">IF(AK111="◯",3,"")</f>
        <v>3</v>
      </c>
      <c r="AK111" s="15" t="s">
        <v>71</v>
      </c>
      <c r="AO111" s="14">
        <f t="shared" si="152"/>
        <v>33</v>
      </c>
      <c r="AP111" s="12">
        <f t="shared" si="153"/>
        <v>1</v>
      </c>
      <c r="AQ111" s="11">
        <f t="shared" si="154"/>
      </c>
      <c r="AR111" s="11">
        <f>IF(AI111="△",AJ111,"")</f>
      </c>
      <c r="AS111" s="10">
        <f t="shared" si="155"/>
      </c>
      <c r="AT111" s="10" t="str">
        <f t="shared" si="119"/>
        <v>◯</v>
      </c>
      <c r="AU111" s="1">
        <f t="shared" si="120"/>
        <v>1</v>
      </c>
      <c r="AV111" s="10">
        <f t="shared" si="108"/>
      </c>
      <c r="AW111" s="10">
        <f t="shared" si="109"/>
      </c>
      <c r="AX111" s="10">
        <f t="shared" si="110"/>
      </c>
      <c r="AY111" s="20" t="s">
        <v>55</v>
      </c>
      <c r="AZ111" s="1" t="str">
        <f t="shared" si="135"/>
        <v>◯</v>
      </c>
      <c r="BA111" s="11">
        <f t="shared" si="111"/>
        <v>0</v>
      </c>
      <c r="BB111" s="1">
        <f t="shared" si="121"/>
        <v>1</v>
      </c>
      <c r="BC111" s="1">
        <f t="shared" si="122"/>
        <v>0</v>
      </c>
      <c r="BD111" s="1">
        <f t="shared" si="136"/>
        <v>3</v>
      </c>
      <c r="BE111" s="1">
        <f t="shared" si="137"/>
        <v>2</v>
      </c>
      <c r="BF111" s="1">
        <f t="shared" si="138"/>
        <v>2</v>
      </c>
      <c r="BG111" s="1">
        <f t="shared" si="139"/>
      </c>
      <c r="BH111" s="1">
        <f t="shared" si="140"/>
      </c>
      <c r="BI111" s="1">
        <f t="shared" si="141"/>
      </c>
      <c r="BK111" s="1">
        <f t="shared" si="142"/>
      </c>
      <c r="BL111" s="1" t="str">
        <f t="shared" si="112"/>
        <v>◯</v>
      </c>
      <c r="BM111" s="1">
        <f t="shared" si="123"/>
        <v>1</v>
      </c>
      <c r="BN111" s="1">
        <f t="shared" si="124"/>
        <v>0</v>
      </c>
    </row>
    <row r="112" spans="1:66" ht="11.25" customHeight="1">
      <c r="A112" s="129" t="s">
        <v>135</v>
      </c>
      <c r="B112" s="90">
        <f t="shared" si="126"/>
        <v>101</v>
      </c>
      <c r="C112" s="11">
        <f t="shared" si="100"/>
        <v>0</v>
      </c>
      <c r="D112" s="11">
        <f t="shared" si="113"/>
        <v>1</v>
      </c>
      <c r="E112" s="1">
        <f t="shared" si="114"/>
        <v>0</v>
      </c>
      <c r="F112" s="79" t="str">
        <f t="shared" si="143"/>
        <v>●</v>
      </c>
      <c r="G112" s="11">
        <f t="shared" si="144"/>
      </c>
      <c r="H112" s="1">
        <f t="shared" si="128"/>
      </c>
      <c r="I112" s="1">
        <f t="shared" si="129"/>
      </c>
      <c r="J112" s="1">
        <f t="shared" si="130"/>
      </c>
      <c r="K112" s="1">
        <f t="shared" si="145"/>
        <v>2</v>
      </c>
      <c r="L112" s="1">
        <f t="shared" si="131"/>
      </c>
      <c r="M112" s="1">
        <f t="shared" si="132"/>
        <v>3</v>
      </c>
      <c r="N112" s="1">
        <f t="shared" si="133"/>
        <v>2</v>
      </c>
      <c r="O112" s="1">
        <f t="shared" si="115"/>
        <v>1</v>
      </c>
      <c r="P112" s="1">
        <f t="shared" si="116"/>
        <v>0</v>
      </c>
      <c r="Q112" s="1">
        <f t="shared" si="101"/>
        <v>0</v>
      </c>
      <c r="R112" s="1" t="str">
        <f t="shared" si="127"/>
        <v>●</v>
      </c>
      <c r="S112" s="60" t="s">
        <v>55</v>
      </c>
      <c r="T112" s="94">
        <f t="shared" si="102"/>
        <v>0</v>
      </c>
      <c r="U112" s="94" t="str">
        <f t="shared" si="146"/>
        <v>●</v>
      </c>
      <c r="V112" s="94">
        <f t="shared" si="134"/>
      </c>
      <c r="W112" s="94">
        <f t="shared" si="117"/>
        <v>0</v>
      </c>
      <c r="X112" s="10" t="str">
        <f t="shared" si="118"/>
        <v>●</v>
      </c>
      <c r="Y112" s="10">
        <f t="shared" si="147"/>
      </c>
      <c r="Z112" s="10">
        <f t="shared" si="148"/>
      </c>
      <c r="AA112" s="1">
        <f t="shared" si="149"/>
        <v>2</v>
      </c>
      <c r="AB112" s="12">
        <f t="shared" si="150"/>
        <v>0</v>
      </c>
      <c r="AC112" s="12">
        <f t="shared" si="151"/>
        <v>63</v>
      </c>
      <c r="AF112" s="12">
        <v>5</v>
      </c>
      <c r="AG112" s="15" t="s">
        <v>70</v>
      </c>
      <c r="AH112" s="13">
        <v>2</v>
      </c>
      <c r="AJ112" s="16">
        <f t="shared" si="156"/>
        <v>3</v>
      </c>
      <c r="AK112" s="15" t="s">
        <v>71</v>
      </c>
      <c r="AL112" s="41">
        <v>5</v>
      </c>
      <c r="AO112" s="14">
        <f t="shared" si="152"/>
        <v>34</v>
      </c>
      <c r="AP112" s="12">
        <f t="shared" si="153"/>
        <v>2</v>
      </c>
      <c r="AQ112" s="11">
        <f t="shared" si="154"/>
      </c>
      <c r="AR112" s="11"/>
      <c r="AS112" s="10">
        <f t="shared" si="155"/>
      </c>
      <c r="AT112" s="10" t="str">
        <f t="shared" si="119"/>
        <v>◯</v>
      </c>
      <c r="AU112" s="1">
        <f t="shared" si="120"/>
        <v>2</v>
      </c>
      <c r="AV112" s="10">
        <f t="shared" si="108"/>
      </c>
      <c r="AW112" s="10" t="str">
        <f t="shared" si="109"/>
        <v>◯</v>
      </c>
      <c r="AX112" s="10">
        <f t="shared" si="110"/>
        <v>0</v>
      </c>
      <c r="AZ112" s="1">
        <f t="shared" si="135"/>
      </c>
      <c r="BA112" s="11">
        <f t="shared" si="111"/>
      </c>
      <c r="BB112" s="1">
        <f t="shared" si="121"/>
        <v>1</v>
      </c>
      <c r="BC112" s="1">
        <f t="shared" si="122"/>
        <v>0</v>
      </c>
      <c r="BD112" s="1">
        <f t="shared" si="136"/>
      </c>
      <c r="BE112" s="1">
        <f t="shared" si="137"/>
      </c>
      <c r="BF112" s="1">
        <f t="shared" si="138"/>
      </c>
      <c r="BG112" s="1">
        <f t="shared" si="139"/>
      </c>
      <c r="BH112" s="1">
        <f t="shared" si="140"/>
      </c>
      <c r="BI112" s="1">
        <f t="shared" si="141"/>
      </c>
      <c r="BK112" s="1">
        <f t="shared" si="142"/>
      </c>
      <c r="BL112" s="1">
        <f t="shared" si="112"/>
      </c>
      <c r="BM112" s="1">
        <f t="shared" si="123"/>
        <v>1</v>
      </c>
      <c r="BN112" s="1">
        <f t="shared" si="124"/>
        <v>0</v>
      </c>
    </row>
    <row r="113" spans="1:66" ht="11.25" customHeight="1">
      <c r="A113" s="129" t="s">
        <v>135</v>
      </c>
      <c r="B113" s="90">
        <f t="shared" si="126"/>
        <v>102</v>
      </c>
      <c r="C113" s="11">
        <f t="shared" si="100"/>
        <v>0</v>
      </c>
      <c r="D113" s="11">
        <f t="shared" si="113"/>
        <v>1</v>
      </c>
      <c r="E113" s="1">
        <f t="shared" si="114"/>
        <v>0</v>
      </c>
      <c r="F113" s="79">
        <f t="shared" si="143"/>
      </c>
      <c r="G113" s="11" t="str">
        <f t="shared" si="144"/>
        <v>◎</v>
      </c>
      <c r="H113" s="1">
        <f t="shared" si="128"/>
      </c>
      <c r="I113" s="1">
        <f t="shared" si="129"/>
      </c>
      <c r="J113" s="1">
        <f t="shared" si="130"/>
      </c>
      <c r="K113" s="1">
        <f t="shared" si="145"/>
      </c>
      <c r="L113" s="1">
        <f t="shared" si="131"/>
        <v>0</v>
      </c>
      <c r="M113" s="1">
        <f t="shared" si="132"/>
        <v>0</v>
      </c>
      <c r="N113" s="1">
        <f t="shared" si="133"/>
        <v>3</v>
      </c>
      <c r="O113" s="1">
        <f t="shared" si="115"/>
        <v>0</v>
      </c>
      <c r="P113" s="1">
        <f t="shared" si="116"/>
        <v>1</v>
      </c>
      <c r="Q113" s="1">
        <f t="shared" si="101"/>
        <v>0</v>
      </c>
      <c r="R113" s="1" t="str">
        <f t="shared" si="127"/>
        <v>◯</v>
      </c>
      <c r="S113" s="60" t="s">
        <v>55</v>
      </c>
      <c r="T113" s="94">
        <f t="shared" si="102"/>
        <v>0</v>
      </c>
      <c r="U113" s="94" t="str">
        <f t="shared" si="146"/>
        <v>◯</v>
      </c>
      <c r="V113" s="94">
        <f t="shared" si="134"/>
      </c>
      <c r="W113" s="94">
        <f t="shared" si="117"/>
        <v>0</v>
      </c>
      <c r="X113" s="10">
        <f t="shared" si="118"/>
      </c>
      <c r="Y113" s="10" t="str">
        <f t="shared" si="147"/>
        <v>◎</v>
      </c>
      <c r="Z113" s="10">
        <f t="shared" si="148"/>
      </c>
      <c r="AA113" s="1">
        <f t="shared" si="149"/>
      </c>
      <c r="AB113" s="12">
        <f t="shared" si="150"/>
        <v>1</v>
      </c>
      <c r="AC113" s="12">
        <f t="shared" si="151"/>
        <v>64</v>
      </c>
      <c r="AF113" s="12">
        <v>5</v>
      </c>
      <c r="AG113" s="15" t="s">
        <v>71</v>
      </c>
      <c r="AH113" s="16">
        <f t="shared" si="125"/>
        <v>3</v>
      </c>
      <c r="AJ113" s="13">
        <v>0</v>
      </c>
      <c r="AK113" s="15" t="s">
        <v>70</v>
      </c>
      <c r="AL113" s="41">
        <v>5</v>
      </c>
      <c r="AO113" s="14">
        <f t="shared" si="152"/>
        <v>34</v>
      </c>
      <c r="AP113" s="12">
        <f t="shared" si="153"/>
        <v>0</v>
      </c>
      <c r="AQ113" s="11">
        <f t="shared" si="154"/>
        <v>0</v>
      </c>
      <c r="AR113" s="11">
        <f>IF(AI113="△",AJ113,"")</f>
      </c>
      <c r="AS113" s="10">
        <f t="shared" si="155"/>
      </c>
      <c r="AT113" s="10">
        <f t="shared" si="119"/>
      </c>
      <c r="AU113" s="1">
        <f t="shared" si="120"/>
        <v>2</v>
      </c>
      <c r="AV113" s="10">
        <f t="shared" si="108"/>
      </c>
      <c r="AW113" s="10" t="str">
        <f t="shared" si="109"/>
        <v>●</v>
      </c>
      <c r="AX113" s="10">
        <f t="shared" si="110"/>
        <v>0</v>
      </c>
      <c r="AZ113" s="1">
        <f t="shared" si="135"/>
      </c>
      <c r="BA113" s="11">
        <f t="shared" si="111"/>
      </c>
      <c r="BB113" s="1">
        <f t="shared" si="121"/>
        <v>1</v>
      </c>
      <c r="BC113" s="1">
        <f t="shared" si="122"/>
        <v>0</v>
      </c>
      <c r="BD113" s="1">
        <f t="shared" si="136"/>
      </c>
      <c r="BE113" s="1">
        <f t="shared" si="137"/>
      </c>
      <c r="BF113" s="1">
        <f t="shared" si="138"/>
      </c>
      <c r="BG113" s="1">
        <f t="shared" si="139"/>
      </c>
      <c r="BH113" s="1">
        <f t="shared" si="140"/>
      </c>
      <c r="BI113" s="1">
        <f t="shared" si="141"/>
      </c>
      <c r="BK113" s="1">
        <f t="shared" si="142"/>
      </c>
      <c r="BL113" s="1">
        <f t="shared" si="112"/>
      </c>
      <c r="BM113" s="1">
        <f t="shared" si="123"/>
        <v>1</v>
      </c>
      <c r="BN113" s="1">
        <f t="shared" si="124"/>
        <v>0</v>
      </c>
    </row>
    <row r="114" spans="1:66" ht="11.25" customHeight="1">
      <c r="A114" s="129" t="s">
        <v>135</v>
      </c>
      <c r="B114" s="90">
        <f t="shared" si="126"/>
        <v>103</v>
      </c>
      <c r="C114" s="11">
        <f t="shared" si="100"/>
        <v>0</v>
      </c>
      <c r="D114" s="11">
        <f t="shared" si="113"/>
        <v>1</v>
      </c>
      <c r="E114" s="1">
        <f t="shared" si="114"/>
        <v>0</v>
      </c>
      <c r="F114" s="79">
        <f t="shared" si="143"/>
      </c>
      <c r="G114" s="11">
        <f t="shared" si="144"/>
      </c>
      <c r="H114" s="1">
        <f t="shared" si="128"/>
      </c>
      <c r="I114" s="1">
        <f t="shared" si="129"/>
      </c>
      <c r="J114" s="1">
        <f t="shared" si="130"/>
      </c>
      <c r="K114" s="1">
        <f t="shared" si="145"/>
        <v>1</v>
      </c>
      <c r="L114" s="1">
        <f t="shared" si="131"/>
      </c>
      <c r="M114" s="1">
        <f t="shared" si="132"/>
        <v>3</v>
      </c>
      <c r="N114" s="1">
        <f t="shared" si="133"/>
        <v>1</v>
      </c>
      <c r="O114" s="1">
        <f t="shared" si="115"/>
        <v>1</v>
      </c>
      <c r="P114" s="1">
        <f t="shared" si="116"/>
        <v>0</v>
      </c>
      <c r="Q114" s="1">
        <f t="shared" si="101"/>
        <v>0</v>
      </c>
      <c r="R114" s="1" t="str">
        <f t="shared" si="127"/>
        <v>●</v>
      </c>
      <c r="S114" s="60" t="s">
        <v>55</v>
      </c>
      <c r="T114" s="94">
        <f t="shared" si="102"/>
        <v>0</v>
      </c>
      <c r="U114" s="94" t="str">
        <f t="shared" si="146"/>
        <v>●</v>
      </c>
      <c r="V114" s="94">
        <f t="shared" si="134"/>
      </c>
      <c r="W114" s="94">
        <f t="shared" si="117"/>
        <v>0</v>
      </c>
      <c r="X114" s="10">
        <f t="shared" si="118"/>
      </c>
      <c r="Y114" s="10">
        <f t="shared" si="147"/>
      </c>
      <c r="Z114" s="10">
        <f t="shared" si="148"/>
      </c>
      <c r="AA114" s="1">
        <f t="shared" si="149"/>
        <v>1</v>
      </c>
      <c r="AB114" s="12">
        <f t="shared" si="150"/>
        <v>0</v>
      </c>
      <c r="AC114" s="12">
        <f t="shared" si="151"/>
        <v>64</v>
      </c>
      <c r="AF114" s="12">
        <v>5</v>
      </c>
      <c r="AG114" s="15" t="s">
        <v>70</v>
      </c>
      <c r="AH114" s="13">
        <v>1</v>
      </c>
      <c r="AJ114" s="16">
        <f t="shared" si="156"/>
        <v>3</v>
      </c>
      <c r="AK114" s="15" t="s">
        <v>71</v>
      </c>
      <c r="AL114" s="41">
        <v>5</v>
      </c>
      <c r="AO114" s="14">
        <f t="shared" si="152"/>
        <v>35</v>
      </c>
      <c r="AP114" s="12">
        <f t="shared" si="153"/>
        <v>1</v>
      </c>
      <c r="AQ114" s="11">
        <f t="shared" si="154"/>
      </c>
      <c r="AR114" s="11"/>
      <c r="AS114" s="10">
        <f t="shared" si="155"/>
      </c>
      <c r="AT114" s="10">
        <f t="shared" si="119"/>
      </c>
      <c r="AU114" s="1">
        <f t="shared" si="120"/>
        <v>2</v>
      </c>
      <c r="AV114" s="10">
        <f t="shared" si="108"/>
      </c>
      <c r="AW114" s="10" t="str">
        <f t="shared" si="109"/>
        <v>◯</v>
      </c>
      <c r="AX114" s="10">
        <f t="shared" si="110"/>
        <v>0</v>
      </c>
      <c r="AZ114" s="1">
        <f t="shared" si="135"/>
      </c>
      <c r="BA114" s="11">
        <f t="shared" si="111"/>
      </c>
      <c r="BB114" s="1">
        <f t="shared" si="121"/>
        <v>1</v>
      </c>
      <c r="BC114" s="1">
        <f t="shared" si="122"/>
        <v>0</v>
      </c>
      <c r="BD114" s="1">
        <f t="shared" si="136"/>
      </c>
      <c r="BE114" s="1">
        <f t="shared" si="137"/>
      </c>
      <c r="BF114" s="1">
        <f t="shared" si="138"/>
      </c>
      <c r="BG114" s="1">
        <f t="shared" si="139"/>
      </c>
      <c r="BH114" s="1">
        <f t="shared" si="140"/>
      </c>
      <c r="BI114" s="1">
        <f t="shared" si="141"/>
      </c>
      <c r="BK114" s="1">
        <f t="shared" si="142"/>
      </c>
      <c r="BL114" s="1">
        <f t="shared" si="112"/>
      </c>
      <c r="BM114" s="1">
        <f t="shared" si="123"/>
        <v>1</v>
      </c>
      <c r="BN114" s="1">
        <f t="shared" si="124"/>
        <v>0</v>
      </c>
    </row>
    <row r="115" spans="1:66" ht="11.25" customHeight="1">
      <c r="A115" s="129" t="s">
        <v>135</v>
      </c>
      <c r="B115" s="90">
        <f t="shared" si="126"/>
        <v>104</v>
      </c>
      <c r="C115" s="11">
        <f t="shared" si="100"/>
        <v>0</v>
      </c>
      <c r="D115" s="11">
        <f t="shared" si="113"/>
        <v>1</v>
      </c>
      <c r="E115" s="1">
        <f t="shared" si="114"/>
        <v>0</v>
      </c>
      <c r="F115" s="79">
        <f t="shared" si="143"/>
      </c>
      <c r="G115" s="11">
        <f t="shared" si="144"/>
      </c>
      <c r="H115" s="1">
        <f t="shared" si="128"/>
      </c>
      <c r="I115" s="1">
        <f t="shared" si="129"/>
      </c>
      <c r="J115" s="1">
        <f t="shared" si="130"/>
      </c>
      <c r="K115" s="1">
        <f t="shared" si="145"/>
        <v>1</v>
      </c>
      <c r="L115" s="1">
        <f t="shared" si="131"/>
      </c>
      <c r="M115" s="1">
        <f t="shared" si="132"/>
        <v>3</v>
      </c>
      <c r="N115" s="1">
        <f t="shared" si="133"/>
        <v>1</v>
      </c>
      <c r="O115" s="1">
        <f t="shared" si="115"/>
        <v>2</v>
      </c>
      <c r="P115" s="1">
        <f t="shared" si="116"/>
        <v>0</v>
      </c>
      <c r="Q115" s="1">
        <f t="shared" si="101"/>
        <v>0</v>
      </c>
      <c r="R115" s="1" t="str">
        <f t="shared" si="127"/>
        <v>●</v>
      </c>
      <c r="S115" s="60" t="s">
        <v>55</v>
      </c>
      <c r="T115" s="94">
        <f t="shared" si="102"/>
        <v>0</v>
      </c>
      <c r="U115" s="94" t="str">
        <f t="shared" si="146"/>
        <v>●</v>
      </c>
      <c r="V115" s="94">
        <f t="shared" si="134"/>
      </c>
      <c r="W115" s="94">
        <f t="shared" si="117"/>
        <v>0</v>
      </c>
      <c r="X115" s="10">
        <f t="shared" si="118"/>
      </c>
      <c r="Y115" s="10">
        <f t="shared" si="147"/>
      </c>
      <c r="Z115" s="10">
        <f t="shared" si="148"/>
      </c>
      <c r="AA115" s="1">
        <f t="shared" si="149"/>
        <v>1</v>
      </c>
      <c r="AB115" s="12">
        <f t="shared" si="150"/>
        <v>0</v>
      </c>
      <c r="AC115" s="12">
        <f t="shared" si="151"/>
        <v>64</v>
      </c>
      <c r="AF115" s="12">
        <v>5</v>
      </c>
      <c r="AG115" s="15" t="s">
        <v>70</v>
      </c>
      <c r="AH115" s="13">
        <v>1</v>
      </c>
      <c r="AJ115" s="16">
        <f t="shared" si="156"/>
        <v>3</v>
      </c>
      <c r="AK115" s="15" t="s">
        <v>71</v>
      </c>
      <c r="AL115" s="41">
        <v>5</v>
      </c>
      <c r="AO115" s="14">
        <f t="shared" si="152"/>
        <v>36</v>
      </c>
      <c r="AP115" s="12">
        <f t="shared" si="153"/>
        <v>2</v>
      </c>
      <c r="AQ115" s="11">
        <f t="shared" si="154"/>
      </c>
      <c r="AR115" s="11">
        <f>IF(AI115="△",AJ115,"")</f>
      </c>
      <c r="AS115" s="10">
        <f t="shared" si="155"/>
      </c>
      <c r="AT115" s="10">
        <f t="shared" si="119"/>
      </c>
      <c r="AU115" s="1">
        <f t="shared" si="120"/>
        <v>2</v>
      </c>
      <c r="AV115" s="10">
        <f t="shared" si="108"/>
      </c>
      <c r="AW115" s="10" t="str">
        <f t="shared" si="109"/>
        <v>◯</v>
      </c>
      <c r="AX115" s="10">
        <f t="shared" si="110"/>
        <v>0</v>
      </c>
      <c r="AZ115" s="1">
        <f t="shared" si="135"/>
      </c>
      <c r="BA115" s="11">
        <f t="shared" si="111"/>
      </c>
      <c r="BB115" s="1">
        <f t="shared" si="121"/>
        <v>1</v>
      </c>
      <c r="BC115" s="1">
        <f t="shared" si="122"/>
        <v>0</v>
      </c>
      <c r="BD115" s="1">
        <f t="shared" si="136"/>
      </c>
      <c r="BE115" s="1">
        <f t="shared" si="137"/>
      </c>
      <c r="BF115" s="1">
        <f t="shared" si="138"/>
      </c>
      <c r="BG115" s="1">
        <f t="shared" si="139"/>
      </c>
      <c r="BH115" s="1">
        <f t="shared" si="140"/>
      </c>
      <c r="BI115" s="1">
        <f t="shared" si="141"/>
      </c>
      <c r="BK115" s="1">
        <f t="shared" si="142"/>
      </c>
      <c r="BL115" s="1">
        <f t="shared" si="112"/>
      </c>
      <c r="BM115" s="1">
        <f t="shared" si="123"/>
        <v>1</v>
      </c>
      <c r="BN115" s="1">
        <f t="shared" si="124"/>
        <v>0</v>
      </c>
    </row>
    <row r="116" spans="1:66" ht="11.25" customHeight="1">
      <c r="A116" s="129" t="s">
        <v>135</v>
      </c>
      <c r="B116" s="90">
        <f t="shared" si="126"/>
        <v>105</v>
      </c>
      <c r="C116" s="11">
        <f t="shared" si="100"/>
        <v>0</v>
      </c>
      <c r="D116" s="11">
        <f t="shared" si="113"/>
        <v>1</v>
      </c>
      <c r="E116" s="1">
        <f t="shared" si="114"/>
        <v>0</v>
      </c>
      <c r="F116" s="79">
        <f t="shared" si="143"/>
      </c>
      <c r="G116" s="11">
        <f t="shared" si="144"/>
      </c>
      <c r="H116" s="1">
        <f t="shared" si="128"/>
      </c>
      <c r="I116" s="1">
        <f t="shared" si="129"/>
      </c>
      <c r="J116" s="1">
        <f t="shared" si="130"/>
      </c>
      <c r="K116" s="1">
        <f t="shared" si="145"/>
        <v>1</v>
      </c>
      <c r="L116" s="1">
        <f t="shared" si="131"/>
      </c>
      <c r="M116" s="1">
        <f t="shared" si="132"/>
        <v>3</v>
      </c>
      <c r="N116" s="1">
        <f t="shared" si="133"/>
        <v>1</v>
      </c>
      <c r="O116" s="1">
        <f t="shared" si="115"/>
        <v>3</v>
      </c>
      <c r="P116" s="1">
        <f t="shared" si="116"/>
        <v>0</v>
      </c>
      <c r="Q116" s="1">
        <f t="shared" si="101"/>
        <v>0</v>
      </c>
      <c r="R116" s="1" t="str">
        <f t="shared" si="127"/>
        <v>●</v>
      </c>
      <c r="S116" s="60" t="s">
        <v>55</v>
      </c>
      <c r="T116" s="94">
        <f t="shared" si="102"/>
        <v>0</v>
      </c>
      <c r="U116" s="94" t="str">
        <f t="shared" si="146"/>
        <v>●</v>
      </c>
      <c r="V116" s="94">
        <f t="shared" si="134"/>
      </c>
      <c r="W116" s="94">
        <f t="shared" si="117"/>
        <v>0</v>
      </c>
      <c r="X116" s="10">
        <f t="shared" si="118"/>
      </c>
      <c r="Y116" s="10">
        <f t="shared" si="147"/>
      </c>
      <c r="Z116" s="10">
        <f t="shared" si="148"/>
      </c>
      <c r="AA116" s="1">
        <f t="shared" si="149"/>
        <v>1</v>
      </c>
      <c r="AB116" s="12">
        <f t="shared" si="150"/>
        <v>0</v>
      </c>
      <c r="AC116" s="12">
        <f t="shared" si="151"/>
        <v>64</v>
      </c>
      <c r="AF116" s="12">
        <v>5</v>
      </c>
      <c r="AG116" s="15" t="s">
        <v>70</v>
      </c>
      <c r="AH116" s="13">
        <v>1</v>
      </c>
      <c r="AJ116" s="16">
        <f t="shared" si="156"/>
        <v>3</v>
      </c>
      <c r="AK116" s="15" t="s">
        <v>71</v>
      </c>
      <c r="AL116" s="41">
        <v>5</v>
      </c>
      <c r="AO116" s="14">
        <f t="shared" si="152"/>
        <v>37</v>
      </c>
      <c r="AP116" s="12">
        <f t="shared" si="153"/>
        <v>3</v>
      </c>
      <c r="AQ116" s="11">
        <f t="shared" si="154"/>
      </c>
      <c r="AR116" s="11"/>
      <c r="AS116" s="10">
        <f t="shared" si="155"/>
      </c>
      <c r="AT116" s="10">
        <f t="shared" si="119"/>
      </c>
      <c r="AU116" s="1">
        <f t="shared" si="120"/>
        <v>2</v>
      </c>
      <c r="AV116" s="10">
        <f t="shared" si="108"/>
      </c>
      <c r="AW116" s="10" t="str">
        <f t="shared" si="109"/>
        <v>◯</v>
      </c>
      <c r="AX116" s="10">
        <f t="shared" si="110"/>
        <v>0</v>
      </c>
      <c r="AZ116" s="1">
        <f t="shared" si="135"/>
      </c>
      <c r="BA116" s="11">
        <f t="shared" si="111"/>
      </c>
      <c r="BB116" s="1">
        <f t="shared" si="121"/>
        <v>1</v>
      </c>
      <c r="BC116" s="1">
        <f t="shared" si="122"/>
        <v>0</v>
      </c>
      <c r="BD116" s="1">
        <f t="shared" si="136"/>
      </c>
      <c r="BE116" s="1">
        <f t="shared" si="137"/>
      </c>
      <c r="BF116" s="1">
        <f t="shared" si="138"/>
      </c>
      <c r="BG116" s="1">
        <f t="shared" si="139"/>
      </c>
      <c r="BH116" s="1">
        <f t="shared" si="140"/>
      </c>
      <c r="BI116" s="1">
        <f t="shared" si="141"/>
      </c>
      <c r="BK116" s="1">
        <f t="shared" si="142"/>
      </c>
      <c r="BL116" s="1">
        <f t="shared" si="112"/>
      </c>
      <c r="BM116" s="1">
        <f t="shared" si="123"/>
        <v>1</v>
      </c>
      <c r="BN116" s="1">
        <f t="shared" si="124"/>
        <v>0</v>
      </c>
    </row>
    <row r="117" spans="1:66" ht="11.25" customHeight="1">
      <c r="A117" s="129" t="s">
        <v>135</v>
      </c>
      <c r="B117" s="90">
        <f t="shared" si="126"/>
        <v>106</v>
      </c>
      <c r="C117" s="11">
        <f t="shared" si="100"/>
        <v>0</v>
      </c>
      <c r="D117" s="11">
        <f t="shared" si="113"/>
        <v>1</v>
      </c>
      <c r="E117" s="1">
        <f t="shared" si="114"/>
        <v>0</v>
      </c>
      <c r="F117" s="79">
        <f t="shared" si="143"/>
      </c>
      <c r="G117" s="11">
        <f t="shared" si="144"/>
      </c>
      <c r="H117" s="1">
        <f t="shared" si="128"/>
      </c>
      <c r="I117" s="1">
        <f t="shared" si="129"/>
      </c>
      <c r="J117" s="1">
        <f t="shared" si="130"/>
      </c>
      <c r="K117" s="1">
        <f t="shared" si="145"/>
        <v>0</v>
      </c>
      <c r="L117" s="1">
        <f t="shared" si="131"/>
      </c>
      <c r="M117" s="1">
        <f t="shared" si="132"/>
        <v>3</v>
      </c>
      <c r="N117" s="1">
        <f t="shared" si="133"/>
        <v>0</v>
      </c>
      <c r="O117" s="1">
        <f t="shared" si="115"/>
        <v>4</v>
      </c>
      <c r="P117" s="1">
        <f t="shared" si="116"/>
        <v>0</v>
      </c>
      <c r="Q117" s="1">
        <f t="shared" si="101"/>
        <v>0</v>
      </c>
      <c r="R117" s="1" t="str">
        <f t="shared" si="127"/>
        <v>●</v>
      </c>
      <c r="S117" s="60" t="s">
        <v>55</v>
      </c>
      <c r="T117" s="94">
        <f t="shared" si="102"/>
        <v>0</v>
      </c>
      <c r="U117" s="94" t="str">
        <f t="shared" si="146"/>
        <v>●</v>
      </c>
      <c r="V117" s="94">
        <f t="shared" si="134"/>
      </c>
      <c r="W117" s="94">
        <f t="shared" si="117"/>
        <v>0</v>
      </c>
      <c r="X117" s="10">
        <f t="shared" si="118"/>
      </c>
      <c r="Y117" s="10">
        <f t="shared" si="147"/>
      </c>
      <c r="Z117" s="10">
        <f t="shared" si="148"/>
      </c>
      <c r="AA117" s="1">
        <f t="shared" si="149"/>
        <v>0</v>
      </c>
      <c r="AB117" s="12">
        <f t="shared" si="150"/>
        <v>0</v>
      </c>
      <c r="AC117" s="12">
        <f t="shared" si="151"/>
        <v>64</v>
      </c>
      <c r="AF117" s="12">
        <v>5</v>
      </c>
      <c r="AG117" s="15" t="s">
        <v>70</v>
      </c>
      <c r="AH117" s="13">
        <v>0</v>
      </c>
      <c r="AJ117" s="16">
        <f t="shared" si="156"/>
        <v>3</v>
      </c>
      <c r="AK117" s="15" t="s">
        <v>71</v>
      </c>
      <c r="AL117" s="41">
        <v>5</v>
      </c>
      <c r="AO117" s="14">
        <f t="shared" si="152"/>
        <v>38</v>
      </c>
      <c r="AP117" s="72">
        <f t="shared" si="153"/>
        <v>4</v>
      </c>
      <c r="AQ117" s="11">
        <f t="shared" si="154"/>
      </c>
      <c r="AR117" s="11">
        <f>IF(AI117="△",AJ117,"")</f>
      </c>
      <c r="AS117" s="10" t="str">
        <f t="shared" si="155"/>
        <v>◎</v>
      </c>
      <c r="AT117" s="10">
        <f t="shared" si="119"/>
      </c>
      <c r="AU117" s="1">
        <f t="shared" si="120"/>
        <v>2</v>
      </c>
      <c r="AV117" s="10">
        <f t="shared" si="108"/>
      </c>
      <c r="AW117" s="10" t="str">
        <f t="shared" si="109"/>
        <v>◯</v>
      </c>
      <c r="AX117" s="10">
        <f t="shared" si="110"/>
        <v>0</v>
      </c>
      <c r="AZ117" s="1">
        <f t="shared" si="135"/>
      </c>
      <c r="BA117" s="11">
        <f t="shared" si="111"/>
      </c>
      <c r="BB117" s="1">
        <f t="shared" si="121"/>
        <v>1</v>
      </c>
      <c r="BC117" s="1">
        <f t="shared" si="122"/>
        <v>0</v>
      </c>
      <c r="BD117" s="1">
        <f t="shared" si="136"/>
      </c>
      <c r="BE117" s="1">
        <f t="shared" si="137"/>
      </c>
      <c r="BF117" s="1">
        <f t="shared" si="138"/>
      </c>
      <c r="BG117" s="1">
        <f t="shared" si="139"/>
      </c>
      <c r="BH117" s="1">
        <f t="shared" si="140"/>
      </c>
      <c r="BI117" s="1">
        <f t="shared" si="141"/>
      </c>
      <c r="BK117" s="1">
        <f t="shared" si="142"/>
      </c>
      <c r="BL117" s="1">
        <f t="shared" si="112"/>
      </c>
      <c r="BM117" s="1">
        <f t="shared" si="123"/>
        <v>1</v>
      </c>
      <c r="BN117" s="1">
        <f t="shared" si="124"/>
        <v>0</v>
      </c>
    </row>
    <row r="118" spans="1:66" ht="11.25" customHeight="1">
      <c r="A118" s="129" t="s">
        <v>135</v>
      </c>
      <c r="B118" s="90">
        <f t="shared" si="126"/>
        <v>107</v>
      </c>
      <c r="C118" s="11">
        <f t="shared" si="100"/>
        <v>0</v>
      </c>
      <c r="D118" s="11">
        <f t="shared" si="113"/>
        <v>0</v>
      </c>
      <c r="E118" s="1">
        <f t="shared" si="114"/>
        <v>1</v>
      </c>
      <c r="F118" s="79" t="str">
        <f t="shared" si="143"/>
        <v>◯</v>
      </c>
      <c r="G118" s="11">
        <f t="shared" si="144"/>
      </c>
      <c r="H118" s="1">
        <f t="shared" si="128"/>
      </c>
      <c r="I118" s="1">
        <f t="shared" si="129"/>
      </c>
      <c r="J118" s="1">
        <f t="shared" si="130"/>
      </c>
      <c r="K118" s="1">
        <f t="shared" si="145"/>
      </c>
      <c r="L118" s="1">
        <f t="shared" si="131"/>
        <v>2</v>
      </c>
      <c r="M118" s="1">
        <f t="shared" si="132"/>
        <v>2</v>
      </c>
      <c r="N118" s="1">
        <f t="shared" si="133"/>
        <v>3</v>
      </c>
      <c r="O118" s="1">
        <f t="shared" si="115"/>
        <v>0</v>
      </c>
      <c r="P118" s="1">
        <f t="shared" si="116"/>
        <v>1</v>
      </c>
      <c r="Q118" s="1">
        <f t="shared" si="101"/>
        <v>0</v>
      </c>
      <c r="R118" s="1" t="str">
        <f t="shared" si="127"/>
        <v>◯</v>
      </c>
      <c r="S118" s="60" t="s">
        <v>55</v>
      </c>
      <c r="T118" s="94">
        <f t="shared" si="102"/>
        <v>0</v>
      </c>
      <c r="U118" s="94" t="str">
        <f t="shared" si="146"/>
        <v>◯</v>
      </c>
      <c r="V118" s="94">
        <f t="shared" si="134"/>
      </c>
      <c r="W118" s="94">
        <f t="shared" si="117"/>
        <v>1</v>
      </c>
      <c r="X118" s="10" t="str">
        <f t="shared" si="118"/>
        <v>◯</v>
      </c>
      <c r="Y118" s="10">
        <f t="shared" si="147"/>
      </c>
      <c r="Z118" s="10">
        <f t="shared" si="148"/>
      </c>
      <c r="AA118" s="1">
        <f t="shared" si="149"/>
      </c>
      <c r="AB118" s="12">
        <f t="shared" si="150"/>
        <v>1</v>
      </c>
      <c r="AC118" s="12">
        <f t="shared" si="151"/>
        <v>65</v>
      </c>
      <c r="AF118" s="12">
        <v>5</v>
      </c>
      <c r="AG118" s="15" t="s">
        <v>71</v>
      </c>
      <c r="AH118" s="16">
        <f t="shared" si="125"/>
        <v>3</v>
      </c>
      <c r="AJ118" s="13">
        <v>2</v>
      </c>
      <c r="AK118" s="15" t="s">
        <v>70</v>
      </c>
      <c r="AL118" s="41">
        <v>5</v>
      </c>
      <c r="AO118" s="14">
        <f t="shared" si="152"/>
        <v>38</v>
      </c>
      <c r="AP118" s="12">
        <f t="shared" si="153"/>
        <v>0</v>
      </c>
      <c r="AQ118" s="11">
        <f t="shared" si="154"/>
        <v>2</v>
      </c>
      <c r="AR118" s="11"/>
      <c r="AS118" s="10">
        <f t="shared" si="155"/>
      </c>
      <c r="AT118" s="10" t="str">
        <f t="shared" si="119"/>
        <v>●</v>
      </c>
      <c r="AU118" s="1">
        <f t="shared" si="120"/>
        <v>0</v>
      </c>
      <c r="AV118" s="10">
        <f t="shared" si="108"/>
      </c>
      <c r="AW118" s="10" t="str">
        <f t="shared" si="109"/>
        <v>●</v>
      </c>
      <c r="AX118" s="10">
        <f t="shared" si="110"/>
        <v>0</v>
      </c>
      <c r="AZ118" s="1">
        <f t="shared" si="135"/>
      </c>
      <c r="BA118" s="11">
        <f t="shared" si="111"/>
      </c>
      <c r="BB118" s="1">
        <f t="shared" si="121"/>
        <v>1</v>
      </c>
      <c r="BC118" s="1">
        <f t="shared" si="122"/>
        <v>0</v>
      </c>
      <c r="BD118" s="1">
        <f t="shared" si="136"/>
      </c>
      <c r="BE118" s="1">
        <f t="shared" si="137"/>
      </c>
      <c r="BF118" s="1">
        <f t="shared" si="138"/>
      </c>
      <c r="BG118" s="1">
        <f t="shared" si="139"/>
      </c>
      <c r="BH118" s="1">
        <f t="shared" si="140"/>
      </c>
      <c r="BI118" s="1">
        <f t="shared" si="141"/>
      </c>
      <c r="BK118" s="1">
        <f t="shared" si="142"/>
      </c>
      <c r="BL118" s="1">
        <f t="shared" si="112"/>
      </c>
      <c r="BM118" s="1">
        <f t="shared" si="123"/>
        <v>1</v>
      </c>
      <c r="BN118" s="1">
        <f t="shared" si="124"/>
        <v>0</v>
      </c>
    </row>
    <row r="119" spans="1:66" ht="11.25" customHeight="1">
      <c r="A119" s="129" t="s">
        <v>135</v>
      </c>
      <c r="B119" s="90">
        <f t="shared" si="126"/>
        <v>108</v>
      </c>
      <c r="C119" s="11">
        <f t="shared" si="100"/>
        <v>0</v>
      </c>
      <c r="D119" s="11">
        <f t="shared" si="113"/>
        <v>0</v>
      </c>
      <c r="E119" s="1">
        <f t="shared" si="114"/>
        <v>1</v>
      </c>
      <c r="F119" s="79">
        <f t="shared" si="143"/>
      </c>
      <c r="G119" s="11">
        <f t="shared" si="144"/>
      </c>
      <c r="H119" s="1">
        <f t="shared" si="128"/>
      </c>
      <c r="I119" s="1">
        <f t="shared" si="129"/>
      </c>
      <c r="J119" s="1">
        <f t="shared" si="130"/>
      </c>
      <c r="K119" s="1">
        <f t="shared" si="145"/>
        <v>0</v>
      </c>
      <c r="L119" s="1">
        <f t="shared" si="131"/>
      </c>
      <c r="M119" s="1">
        <f t="shared" si="132"/>
        <v>3</v>
      </c>
      <c r="N119" s="1">
        <f t="shared" si="133"/>
        <v>0</v>
      </c>
      <c r="O119" s="1">
        <f t="shared" si="115"/>
        <v>1</v>
      </c>
      <c r="P119" s="1">
        <f t="shared" si="116"/>
        <v>0</v>
      </c>
      <c r="Q119" s="1">
        <f t="shared" si="101"/>
        <v>0</v>
      </c>
      <c r="R119" s="1" t="str">
        <f t="shared" si="127"/>
        <v>●</v>
      </c>
      <c r="S119" s="60" t="s">
        <v>55</v>
      </c>
      <c r="T119" s="94">
        <f t="shared" si="102"/>
        <v>0</v>
      </c>
      <c r="U119" s="94" t="str">
        <f t="shared" si="146"/>
        <v>●</v>
      </c>
      <c r="V119" s="94">
        <f t="shared" si="134"/>
      </c>
      <c r="W119" s="94">
        <f t="shared" si="117"/>
        <v>1</v>
      </c>
      <c r="X119" s="10">
        <f t="shared" si="118"/>
      </c>
      <c r="Y119" s="10">
        <f t="shared" si="147"/>
      </c>
      <c r="Z119" s="10">
        <f t="shared" si="148"/>
      </c>
      <c r="AA119" s="1">
        <f t="shared" si="149"/>
        <v>0</v>
      </c>
      <c r="AB119" s="12">
        <f t="shared" si="150"/>
        <v>0</v>
      </c>
      <c r="AC119" s="12">
        <f t="shared" si="151"/>
        <v>65</v>
      </c>
      <c r="AF119" s="12">
        <v>5</v>
      </c>
      <c r="AG119" s="15" t="s">
        <v>70</v>
      </c>
      <c r="AH119" s="13">
        <v>0</v>
      </c>
      <c r="AJ119" s="16">
        <f t="shared" si="156"/>
        <v>3</v>
      </c>
      <c r="AK119" s="15" t="s">
        <v>71</v>
      </c>
      <c r="AL119" s="41">
        <v>5</v>
      </c>
      <c r="AO119" s="14">
        <f t="shared" si="152"/>
        <v>39</v>
      </c>
      <c r="AP119" s="12">
        <f t="shared" si="153"/>
        <v>1</v>
      </c>
      <c r="AQ119" s="11">
        <f t="shared" si="154"/>
      </c>
      <c r="AR119" s="11">
        <f>IF(AI119="△",AJ119,"")</f>
      </c>
      <c r="AS119" s="10" t="str">
        <f t="shared" si="155"/>
        <v>◎</v>
      </c>
      <c r="AT119" s="10">
        <f t="shared" si="119"/>
      </c>
      <c r="AU119" s="1">
        <f t="shared" si="120"/>
        <v>0</v>
      </c>
      <c r="AV119" s="10">
        <f t="shared" si="108"/>
      </c>
      <c r="AW119" s="10" t="str">
        <f t="shared" si="109"/>
        <v>◯</v>
      </c>
      <c r="AX119" s="10">
        <f t="shared" si="110"/>
        <v>0</v>
      </c>
      <c r="AZ119" s="1">
        <f t="shared" si="135"/>
      </c>
      <c r="BA119" s="11">
        <f t="shared" si="111"/>
      </c>
      <c r="BB119" s="1">
        <f t="shared" si="121"/>
        <v>1</v>
      </c>
      <c r="BC119" s="1">
        <f t="shared" si="122"/>
        <v>0</v>
      </c>
      <c r="BD119" s="1">
        <f t="shared" si="136"/>
      </c>
      <c r="BE119" s="1">
        <f t="shared" si="137"/>
      </c>
      <c r="BF119" s="1">
        <f t="shared" si="138"/>
      </c>
      <c r="BG119" s="1">
        <f t="shared" si="139"/>
      </c>
      <c r="BH119" s="1">
        <f t="shared" si="140"/>
      </c>
      <c r="BI119" s="1">
        <f t="shared" si="141"/>
      </c>
      <c r="BK119" s="1">
        <f t="shared" si="142"/>
      </c>
      <c r="BL119" s="1">
        <f t="shared" si="112"/>
      </c>
      <c r="BM119" s="1">
        <f t="shared" si="123"/>
        <v>1</v>
      </c>
      <c r="BN119" s="1">
        <f t="shared" si="124"/>
        <v>0</v>
      </c>
    </row>
    <row r="120" spans="1:66" ht="11.25" customHeight="1">
      <c r="A120" s="53" t="s">
        <v>167</v>
      </c>
      <c r="B120" s="90">
        <f t="shared" si="126"/>
        <v>109</v>
      </c>
      <c r="C120" s="11">
        <f t="shared" si="100"/>
        <v>0</v>
      </c>
      <c r="F120" s="79">
        <f t="shared" si="143"/>
      </c>
      <c r="G120" s="11">
        <f t="shared" si="144"/>
      </c>
      <c r="H120" s="1">
        <f t="shared" si="128"/>
      </c>
      <c r="I120" s="1">
        <f t="shared" si="129"/>
      </c>
      <c r="J120" s="1">
        <f t="shared" si="130"/>
      </c>
      <c r="K120" s="1">
        <f t="shared" si="145"/>
      </c>
      <c r="L120" s="1">
        <f t="shared" si="131"/>
      </c>
      <c r="M120" s="1">
        <f t="shared" si="132"/>
      </c>
      <c r="N120" s="1">
        <f t="shared" si="133"/>
      </c>
      <c r="O120" s="1">
        <f t="shared" si="115"/>
        <v>1</v>
      </c>
      <c r="P120" s="1">
        <f t="shared" si="116"/>
        <v>0</v>
      </c>
      <c r="Q120" s="1">
        <f t="shared" si="101"/>
      </c>
      <c r="R120" s="1">
        <f t="shared" si="127"/>
      </c>
      <c r="T120" s="94">
        <f t="shared" si="102"/>
        <v>0</v>
      </c>
      <c r="U120" s="94" t="str">
        <f t="shared" si="146"/>
        <v>◯</v>
      </c>
      <c r="W120" s="94">
        <f>IF(X120="◯",W119+1,IF(X120="△",W119,IF(X120="●",0,W119)))</f>
        <v>2</v>
      </c>
      <c r="X120" s="10" t="str">
        <f t="shared" si="118"/>
        <v>◯</v>
      </c>
      <c r="Y120" s="10">
        <f t="shared" si="147"/>
      </c>
      <c r="Z120" s="10">
        <f t="shared" si="148"/>
      </c>
      <c r="AA120" s="1">
        <f t="shared" si="149"/>
      </c>
      <c r="AB120" s="12">
        <f t="shared" si="150"/>
        <v>1</v>
      </c>
      <c r="AC120" s="12">
        <f t="shared" si="151"/>
        <v>66</v>
      </c>
      <c r="AF120" s="12">
        <v>5</v>
      </c>
      <c r="AG120" s="15" t="s">
        <v>71</v>
      </c>
      <c r="AH120" s="16">
        <f t="shared" si="125"/>
        <v>3</v>
      </c>
      <c r="AJ120" s="13">
        <v>2</v>
      </c>
      <c r="AK120" s="15" t="str">
        <f>IF(AG120="◯","●",IF(AG120="","",""))</f>
        <v>●</v>
      </c>
      <c r="AL120" s="12">
        <v>5</v>
      </c>
      <c r="AO120" s="14">
        <f t="shared" si="152"/>
        <v>39</v>
      </c>
      <c r="AP120" s="12">
        <f t="shared" si="153"/>
        <v>0</v>
      </c>
      <c r="AQ120" s="11">
        <f t="shared" si="154"/>
        <v>2</v>
      </c>
      <c r="AR120" s="11"/>
      <c r="AS120" s="10">
        <f t="shared" si="155"/>
      </c>
      <c r="AT120" s="10" t="str">
        <f t="shared" si="119"/>
        <v>●</v>
      </c>
      <c r="AU120" s="1">
        <f t="shared" si="120"/>
        <v>0</v>
      </c>
      <c r="AV120" s="10">
        <f t="shared" si="108"/>
      </c>
      <c r="AW120" s="10" t="str">
        <f t="shared" si="109"/>
        <v>●</v>
      </c>
      <c r="AX120" s="10">
        <f t="shared" si="110"/>
        <v>0</v>
      </c>
      <c r="AY120" s="20" t="s">
        <v>55</v>
      </c>
      <c r="AZ120" s="1" t="str">
        <f t="shared" si="135"/>
        <v>●</v>
      </c>
      <c r="BA120" s="11">
        <f t="shared" si="111"/>
        <v>0</v>
      </c>
      <c r="BB120" s="1">
        <f t="shared" si="121"/>
        <v>0</v>
      </c>
      <c r="BC120" s="1">
        <f t="shared" si="122"/>
        <v>1</v>
      </c>
      <c r="BD120" s="1">
        <f t="shared" si="136"/>
        <v>2</v>
      </c>
      <c r="BE120" s="1">
        <f t="shared" si="137"/>
        <v>3</v>
      </c>
      <c r="BF120" s="1">
        <f t="shared" si="138"/>
      </c>
      <c r="BG120" s="1">
        <f t="shared" si="139"/>
        <v>2</v>
      </c>
      <c r="BH120" s="1">
        <f t="shared" si="140"/>
      </c>
      <c r="BI120" s="1">
        <f t="shared" si="141"/>
      </c>
      <c r="BK120" s="1">
        <f t="shared" si="142"/>
      </c>
      <c r="BL120" s="1" t="str">
        <f t="shared" si="112"/>
        <v>●</v>
      </c>
      <c r="BM120" s="1">
        <f t="shared" si="123"/>
        <v>0</v>
      </c>
      <c r="BN120" s="1">
        <f t="shared" si="124"/>
        <v>1</v>
      </c>
    </row>
    <row r="121" spans="1:66" ht="11.25" customHeight="1">
      <c r="A121" s="53" t="s">
        <v>167</v>
      </c>
      <c r="B121" s="90">
        <f t="shared" si="126"/>
        <v>110</v>
      </c>
      <c r="C121" s="11">
        <f t="shared" si="100"/>
        <v>0</v>
      </c>
      <c r="F121" s="79">
        <f t="shared" si="143"/>
      </c>
      <c r="G121" s="11">
        <f t="shared" si="144"/>
      </c>
      <c r="H121" s="1">
        <f t="shared" si="128"/>
      </c>
      <c r="I121" s="1">
        <f t="shared" si="129"/>
      </c>
      <c r="J121" s="1">
        <f t="shared" si="130"/>
      </c>
      <c r="K121" s="1">
        <f t="shared" si="145"/>
      </c>
      <c r="L121" s="1">
        <f t="shared" si="131"/>
      </c>
      <c r="M121" s="1">
        <f t="shared" si="132"/>
      </c>
      <c r="N121" s="1">
        <f t="shared" si="133"/>
      </c>
      <c r="O121" s="1">
        <f t="shared" si="115"/>
        <v>1</v>
      </c>
      <c r="P121" s="1">
        <f t="shared" si="116"/>
        <v>0</v>
      </c>
      <c r="Q121" s="1">
        <f t="shared" si="101"/>
      </c>
      <c r="R121" s="1">
        <f t="shared" si="127"/>
      </c>
      <c r="T121" s="94">
        <f t="shared" si="102"/>
        <v>0</v>
      </c>
      <c r="U121" s="94" t="str">
        <f t="shared" si="146"/>
        <v>●</v>
      </c>
      <c r="W121" s="94">
        <f t="shared" si="117"/>
        <v>2</v>
      </c>
      <c r="X121" s="10">
        <f t="shared" si="118"/>
      </c>
      <c r="Y121" s="10">
        <f t="shared" si="147"/>
      </c>
      <c r="Z121" s="10">
        <f t="shared" si="148"/>
      </c>
      <c r="AA121" s="1">
        <f t="shared" si="149"/>
        <v>0</v>
      </c>
      <c r="AB121" s="12">
        <f t="shared" si="150"/>
        <v>0</v>
      </c>
      <c r="AC121" s="12">
        <f t="shared" si="151"/>
        <v>66</v>
      </c>
      <c r="AF121" s="12">
        <v>5</v>
      </c>
      <c r="AG121" s="15" t="s">
        <v>70</v>
      </c>
      <c r="AH121" s="13">
        <v>0</v>
      </c>
      <c r="AJ121" s="16">
        <f t="shared" si="156"/>
        <v>3</v>
      </c>
      <c r="AK121" s="15" t="s">
        <v>71</v>
      </c>
      <c r="AL121" s="12">
        <v>5</v>
      </c>
      <c r="AO121" s="14">
        <f t="shared" si="152"/>
        <v>40</v>
      </c>
      <c r="AP121" s="12">
        <f t="shared" si="153"/>
        <v>1</v>
      </c>
      <c r="AQ121" s="11">
        <f t="shared" si="154"/>
      </c>
      <c r="AR121" s="11">
        <f>IF(AI121="△",AJ121,"")</f>
      </c>
      <c r="AS121" s="10" t="str">
        <f t="shared" si="155"/>
        <v>◎</v>
      </c>
      <c r="AT121" s="10">
        <f t="shared" si="119"/>
      </c>
      <c r="AU121" s="1">
        <f t="shared" si="120"/>
        <v>0</v>
      </c>
      <c r="AV121" s="10">
        <f t="shared" si="108"/>
      </c>
      <c r="AW121" s="10" t="str">
        <f t="shared" si="109"/>
        <v>◯</v>
      </c>
      <c r="AX121" s="10">
        <f t="shared" si="110"/>
        <v>0</v>
      </c>
      <c r="AY121" s="20" t="s">
        <v>55</v>
      </c>
      <c r="AZ121" s="1" t="str">
        <f t="shared" si="135"/>
        <v>◯</v>
      </c>
      <c r="BA121" s="11">
        <f t="shared" si="111"/>
        <v>0</v>
      </c>
      <c r="BB121" s="1">
        <f t="shared" si="121"/>
        <v>1</v>
      </c>
      <c r="BC121" s="1">
        <f t="shared" si="122"/>
        <v>0</v>
      </c>
      <c r="BD121" s="1">
        <f t="shared" si="136"/>
        <v>3</v>
      </c>
      <c r="BE121" s="1">
        <f t="shared" si="137"/>
        <v>0</v>
      </c>
      <c r="BF121" s="1">
        <f t="shared" si="138"/>
        <v>0</v>
      </c>
      <c r="BG121" s="1">
        <f t="shared" si="139"/>
      </c>
      <c r="BH121" s="1">
        <f t="shared" si="140"/>
      </c>
      <c r="BI121" s="1">
        <f t="shared" si="141"/>
      </c>
      <c r="BK121" s="1" t="str">
        <f t="shared" si="142"/>
        <v>◎</v>
      </c>
      <c r="BL121" s="1">
        <f t="shared" si="112"/>
      </c>
      <c r="BM121" s="1">
        <f t="shared" si="123"/>
        <v>0</v>
      </c>
      <c r="BN121" s="1">
        <f t="shared" si="124"/>
        <v>1</v>
      </c>
    </row>
    <row r="122" spans="1:66" ht="11.25" customHeight="1">
      <c r="A122" s="53" t="s">
        <v>167</v>
      </c>
      <c r="B122" s="90">
        <f t="shared" si="126"/>
        <v>111</v>
      </c>
      <c r="C122" s="11">
        <f t="shared" si="100"/>
        <v>0</v>
      </c>
      <c r="F122" s="79">
        <f t="shared" si="143"/>
      </c>
      <c r="G122" s="11">
        <f t="shared" si="144"/>
      </c>
      <c r="H122" s="1">
        <f t="shared" si="128"/>
      </c>
      <c r="I122" s="1">
        <f t="shared" si="129"/>
      </c>
      <c r="J122" s="1">
        <f t="shared" si="130"/>
      </c>
      <c r="K122" s="1">
        <f t="shared" si="145"/>
      </c>
      <c r="L122" s="1">
        <f t="shared" si="131"/>
      </c>
      <c r="M122" s="1">
        <f t="shared" si="132"/>
      </c>
      <c r="N122" s="1">
        <f t="shared" si="133"/>
      </c>
      <c r="O122" s="1">
        <f t="shared" si="115"/>
        <v>1</v>
      </c>
      <c r="P122" s="1">
        <f t="shared" si="116"/>
        <v>0</v>
      </c>
      <c r="Q122" s="1">
        <f t="shared" si="101"/>
      </c>
      <c r="R122" s="1">
        <f t="shared" si="127"/>
      </c>
      <c r="T122" s="94">
        <f t="shared" si="102"/>
        <v>0</v>
      </c>
      <c r="U122" s="94" t="str">
        <f t="shared" si="146"/>
        <v>◯</v>
      </c>
      <c r="W122" s="94">
        <f t="shared" si="117"/>
        <v>2</v>
      </c>
      <c r="X122" s="10">
        <f t="shared" si="118"/>
      </c>
      <c r="Y122" s="10" t="str">
        <f t="shared" si="147"/>
        <v>◎</v>
      </c>
      <c r="Z122" s="10">
        <f t="shared" si="148"/>
      </c>
      <c r="AA122" s="1">
        <f t="shared" si="149"/>
      </c>
      <c r="AB122" s="12">
        <f t="shared" si="150"/>
        <v>1</v>
      </c>
      <c r="AC122" s="12">
        <f t="shared" si="151"/>
        <v>67</v>
      </c>
      <c r="AF122" s="12">
        <v>5</v>
      </c>
      <c r="AG122" s="15" t="s">
        <v>71</v>
      </c>
      <c r="AH122" s="16">
        <f t="shared" si="125"/>
        <v>3</v>
      </c>
      <c r="AJ122" s="13">
        <v>0</v>
      </c>
      <c r="AK122" s="15" t="str">
        <f aca="true" t="shared" si="157" ref="AK122:AK148">IF(AG122="◯","●",IF(AG122="","",""))</f>
        <v>●</v>
      </c>
      <c r="AL122" s="12">
        <v>5</v>
      </c>
      <c r="AO122" s="14">
        <f t="shared" si="152"/>
        <v>40</v>
      </c>
      <c r="AP122" s="12">
        <f t="shared" si="153"/>
        <v>0</v>
      </c>
      <c r="AQ122" s="11">
        <f t="shared" si="154"/>
        <v>0</v>
      </c>
      <c r="AR122" s="11"/>
      <c r="AS122" s="10">
        <f t="shared" si="155"/>
      </c>
      <c r="AT122" s="10">
        <f t="shared" si="119"/>
      </c>
      <c r="AU122" s="1">
        <f t="shared" si="120"/>
        <v>0</v>
      </c>
      <c r="AV122" s="10">
        <f t="shared" si="108"/>
      </c>
      <c r="AW122" s="10" t="str">
        <f t="shared" si="109"/>
        <v>●</v>
      </c>
      <c r="AX122" s="10">
        <f t="shared" si="110"/>
        <v>0</v>
      </c>
      <c r="AY122" s="20" t="s">
        <v>55</v>
      </c>
      <c r="AZ122" s="1" t="str">
        <f t="shared" si="135"/>
        <v>●</v>
      </c>
      <c r="BA122" s="11">
        <f t="shared" si="111"/>
        <v>0</v>
      </c>
      <c r="BB122" s="1">
        <f t="shared" si="121"/>
        <v>0</v>
      </c>
      <c r="BC122" s="1">
        <f t="shared" si="122"/>
        <v>1</v>
      </c>
      <c r="BD122" s="1">
        <f t="shared" si="136"/>
        <v>0</v>
      </c>
      <c r="BE122" s="1">
        <f t="shared" si="137"/>
        <v>3</v>
      </c>
      <c r="BF122" s="1">
        <f t="shared" si="138"/>
      </c>
      <c r="BG122" s="1">
        <f t="shared" si="139"/>
        <v>0</v>
      </c>
      <c r="BH122" s="1">
        <f t="shared" si="140"/>
      </c>
      <c r="BI122" s="1">
        <f t="shared" si="141"/>
      </c>
      <c r="BK122" s="1">
        <f t="shared" si="142"/>
      </c>
      <c r="BL122" s="1">
        <f t="shared" si="112"/>
      </c>
      <c r="BM122" s="1">
        <f t="shared" si="123"/>
        <v>0</v>
      </c>
      <c r="BN122" s="1">
        <f t="shared" si="124"/>
        <v>1</v>
      </c>
    </row>
    <row r="123" spans="1:66" ht="11.25" customHeight="1">
      <c r="A123" s="53" t="s">
        <v>167</v>
      </c>
      <c r="B123" s="90">
        <f t="shared" si="126"/>
        <v>112</v>
      </c>
      <c r="C123" s="11">
        <f t="shared" si="100"/>
        <v>0</v>
      </c>
      <c r="F123" s="79">
        <f t="shared" si="143"/>
      </c>
      <c r="G123" s="11">
        <f t="shared" si="144"/>
      </c>
      <c r="H123" s="1">
        <f t="shared" si="128"/>
      </c>
      <c r="I123" s="1">
        <f t="shared" si="129"/>
      </c>
      <c r="J123" s="1">
        <f t="shared" si="130"/>
      </c>
      <c r="K123" s="1">
        <f t="shared" si="145"/>
      </c>
      <c r="L123" s="1">
        <f t="shared" si="131"/>
      </c>
      <c r="M123" s="1">
        <f t="shared" si="132"/>
      </c>
      <c r="N123" s="1">
        <f t="shared" si="133"/>
      </c>
      <c r="O123" s="1">
        <f t="shared" si="115"/>
        <v>1</v>
      </c>
      <c r="P123" s="1">
        <f t="shared" si="116"/>
        <v>0</v>
      </c>
      <c r="Q123" s="1">
        <f t="shared" si="101"/>
      </c>
      <c r="R123" s="1">
        <f t="shared" si="127"/>
      </c>
      <c r="T123" s="94">
        <f t="shared" si="102"/>
        <v>0</v>
      </c>
      <c r="U123" s="94" t="str">
        <f t="shared" si="146"/>
        <v>●</v>
      </c>
      <c r="W123" s="94">
        <f t="shared" si="117"/>
        <v>0</v>
      </c>
      <c r="X123" s="10" t="str">
        <f t="shared" si="118"/>
        <v>●</v>
      </c>
      <c r="Y123" s="10">
        <f t="shared" si="147"/>
      </c>
      <c r="Z123" s="10">
        <f t="shared" si="148"/>
      </c>
      <c r="AA123" s="1">
        <f t="shared" si="149"/>
        <v>2</v>
      </c>
      <c r="AB123" s="12">
        <f t="shared" si="150"/>
        <v>0</v>
      </c>
      <c r="AC123" s="12">
        <f t="shared" si="151"/>
        <v>67</v>
      </c>
      <c r="AF123" s="12">
        <v>5</v>
      </c>
      <c r="AG123" s="15" t="s">
        <v>70</v>
      </c>
      <c r="AH123" s="13">
        <v>2</v>
      </c>
      <c r="AJ123" s="16">
        <f t="shared" si="156"/>
        <v>3</v>
      </c>
      <c r="AK123" s="15" t="s">
        <v>71</v>
      </c>
      <c r="AL123" s="12">
        <v>5</v>
      </c>
      <c r="AO123" s="14">
        <f t="shared" si="152"/>
        <v>41</v>
      </c>
      <c r="AP123" s="12">
        <f t="shared" si="153"/>
        <v>1</v>
      </c>
      <c r="AQ123" s="11">
        <f t="shared" si="154"/>
      </c>
      <c r="AR123" s="11">
        <f>IF(AI123="△",AJ123,"")</f>
      </c>
      <c r="AS123" s="10">
        <f t="shared" si="155"/>
      </c>
      <c r="AT123" s="10" t="str">
        <f t="shared" si="119"/>
        <v>◯</v>
      </c>
      <c r="AU123" s="1">
        <f t="shared" si="120"/>
        <v>1</v>
      </c>
      <c r="AV123" s="10">
        <f t="shared" si="108"/>
      </c>
      <c r="AW123" s="10" t="str">
        <f t="shared" si="109"/>
        <v>◯</v>
      </c>
      <c r="AX123" s="10">
        <f t="shared" si="110"/>
        <v>0</v>
      </c>
      <c r="AY123" s="20" t="s">
        <v>55</v>
      </c>
      <c r="AZ123" s="1" t="str">
        <f t="shared" si="135"/>
        <v>◯</v>
      </c>
      <c r="BA123" s="11">
        <f t="shared" si="111"/>
        <v>0</v>
      </c>
      <c r="BB123" s="1">
        <f t="shared" si="121"/>
        <v>1</v>
      </c>
      <c r="BC123" s="1">
        <f t="shared" si="122"/>
        <v>0</v>
      </c>
      <c r="BD123" s="1">
        <f t="shared" si="136"/>
        <v>3</v>
      </c>
      <c r="BE123" s="1">
        <f t="shared" si="137"/>
        <v>2</v>
      </c>
      <c r="BF123" s="1">
        <f t="shared" si="138"/>
        <v>2</v>
      </c>
      <c r="BG123" s="1">
        <f t="shared" si="139"/>
      </c>
      <c r="BH123" s="1">
        <f t="shared" si="140"/>
      </c>
      <c r="BI123" s="1">
        <f t="shared" si="141"/>
      </c>
      <c r="BK123" s="1">
        <f t="shared" si="142"/>
      </c>
      <c r="BL123" s="1" t="str">
        <f t="shared" si="112"/>
        <v>◯</v>
      </c>
      <c r="BM123" s="1">
        <f t="shared" si="123"/>
        <v>1</v>
      </c>
      <c r="BN123" s="1">
        <f t="shared" si="124"/>
        <v>0</v>
      </c>
    </row>
    <row r="124" spans="1:66" ht="11.25" customHeight="1">
      <c r="A124" s="53" t="s">
        <v>167</v>
      </c>
      <c r="B124" s="90">
        <f t="shared" si="126"/>
        <v>113</v>
      </c>
      <c r="C124" s="11">
        <f t="shared" si="100"/>
        <v>0</v>
      </c>
      <c r="F124" s="79">
        <f t="shared" si="143"/>
      </c>
      <c r="G124" s="11">
        <f t="shared" si="144"/>
      </c>
      <c r="H124" s="1">
        <f t="shared" si="128"/>
      </c>
      <c r="I124" s="1">
        <f t="shared" si="129"/>
      </c>
      <c r="J124" s="1">
        <f t="shared" si="130"/>
      </c>
      <c r="K124" s="1">
        <f t="shared" si="145"/>
      </c>
      <c r="L124" s="1">
        <f t="shared" si="131"/>
      </c>
      <c r="M124" s="1">
        <f t="shared" si="132"/>
      </c>
      <c r="N124" s="1">
        <f t="shared" si="133"/>
      </c>
      <c r="O124" s="1">
        <f t="shared" si="115"/>
        <v>1</v>
      </c>
      <c r="P124" s="1">
        <f t="shared" si="116"/>
        <v>0</v>
      </c>
      <c r="Q124" s="1">
        <f t="shared" si="101"/>
      </c>
      <c r="R124" s="1">
        <f t="shared" si="127"/>
      </c>
      <c r="T124" s="94">
        <f t="shared" si="102"/>
        <v>0</v>
      </c>
      <c r="U124" s="94" t="str">
        <f t="shared" si="146"/>
        <v>◯</v>
      </c>
      <c r="W124" s="94">
        <f t="shared" si="117"/>
        <v>0</v>
      </c>
      <c r="X124" s="10">
        <f t="shared" si="118"/>
      </c>
      <c r="Y124" s="10">
        <f t="shared" si="147"/>
      </c>
      <c r="Z124" s="10">
        <f t="shared" si="148"/>
      </c>
      <c r="AA124" s="1">
        <f t="shared" si="149"/>
      </c>
      <c r="AB124" s="12">
        <f t="shared" si="150"/>
        <v>1</v>
      </c>
      <c r="AC124" s="12">
        <f t="shared" si="151"/>
        <v>68</v>
      </c>
      <c r="AF124" s="12">
        <v>5</v>
      </c>
      <c r="AG124" s="15" t="s">
        <v>71</v>
      </c>
      <c r="AH124" s="16">
        <f t="shared" si="125"/>
        <v>3</v>
      </c>
      <c r="AJ124" s="13">
        <v>1</v>
      </c>
      <c r="AK124" s="15" t="str">
        <f t="shared" si="157"/>
        <v>●</v>
      </c>
      <c r="AL124" s="12">
        <v>5</v>
      </c>
      <c r="AO124" s="14">
        <f t="shared" si="152"/>
        <v>41</v>
      </c>
      <c r="AP124" s="12">
        <f t="shared" si="153"/>
        <v>0</v>
      </c>
      <c r="AQ124" s="11">
        <f t="shared" si="154"/>
        <v>1</v>
      </c>
      <c r="AR124" s="11"/>
      <c r="AS124" s="10">
        <f t="shared" si="155"/>
      </c>
      <c r="AT124" s="10">
        <f t="shared" si="119"/>
      </c>
      <c r="AU124" s="1">
        <f t="shared" si="120"/>
        <v>1</v>
      </c>
      <c r="AV124" s="10">
        <f t="shared" si="108"/>
      </c>
      <c r="AW124" s="10" t="str">
        <f t="shared" si="109"/>
        <v>●</v>
      </c>
      <c r="AX124" s="10">
        <f t="shared" si="110"/>
        <v>0</v>
      </c>
      <c r="AY124" s="20" t="s">
        <v>55</v>
      </c>
      <c r="AZ124" s="1" t="str">
        <f t="shared" si="135"/>
        <v>●</v>
      </c>
      <c r="BA124" s="11">
        <f t="shared" si="111"/>
        <v>0</v>
      </c>
      <c r="BB124" s="1">
        <f t="shared" si="121"/>
        <v>0</v>
      </c>
      <c r="BC124" s="1">
        <f t="shared" si="122"/>
        <v>1</v>
      </c>
      <c r="BD124" s="1">
        <f t="shared" si="136"/>
        <v>1</v>
      </c>
      <c r="BE124" s="1">
        <f t="shared" si="137"/>
        <v>3</v>
      </c>
      <c r="BF124" s="1">
        <f t="shared" si="138"/>
      </c>
      <c r="BG124" s="1">
        <f t="shared" si="139"/>
        <v>1</v>
      </c>
      <c r="BH124" s="1">
        <f t="shared" si="140"/>
      </c>
      <c r="BI124" s="1">
        <f t="shared" si="141"/>
      </c>
      <c r="BK124" s="1">
        <f t="shared" si="142"/>
      </c>
      <c r="BL124" s="1">
        <f t="shared" si="112"/>
      </c>
      <c r="BM124" s="1">
        <f t="shared" si="123"/>
        <v>1</v>
      </c>
      <c r="BN124" s="1">
        <f t="shared" si="124"/>
        <v>0</v>
      </c>
    </row>
    <row r="125" spans="1:66" ht="11.25" customHeight="1">
      <c r="A125" s="53" t="s">
        <v>167</v>
      </c>
      <c r="B125" s="90">
        <f t="shared" si="126"/>
        <v>114</v>
      </c>
      <c r="C125" s="11">
        <f t="shared" si="100"/>
        <v>0</v>
      </c>
      <c r="F125" s="79">
        <f t="shared" si="143"/>
      </c>
      <c r="G125" s="11">
        <f t="shared" si="144"/>
      </c>
      <c r="H125" s="1">
        <f t="shared" si="128"/>
      </c>
      <c r="I125" s="1">
        <f t="shared" si="129"/>
      </c>
      <c r="J125" s="1">
        <f t="shared" si="130"/>
      </c>
      <c r="K125" s="1">
        <f t="shared" si="145"/>
      </c>
      <c r="L125" s="1">
        <f t="shared" si="131"/>
      </c>
      <c r="M125" s="1">
        <f t="shared" si="132"/>
      </c>
      <c r="N125" s="1">
        <f t="shared" si="133"/>
      </c>
      <c r="O125" s="1">
        <f t="shared" si="115"/>
        <v>1</v>
      </c>
      <c r="P125" s="1">
        <f t="shared" si="116"/>
        <v>0</v>
      </c>
      <c r="Q125" s="1">
        <f t="shared" si="101"/>
      </c>
      <c r="R125" s="1">
        <f t="shared" si="127"/>
      </c>
      <c r="T125" s="94">
        <f t="shared" si="102"/>
        <v>0</v>
      </c>
      <c r="U125" s="94" t="str">
        <f t="shared" si="146"/>
        <v>●</v>
      </c>
      <c r="W125" s="94">
        <f t="shared" si="117"/>
        <v>0</v>
      </c>
      <c r="X125" s="10" t="str">
        <f t="shared" si="118"/>
        <v>●</v>
      </c>
      <c r="Y125" s="10">
        <f t="shared" si="147"/>
      </c>
      <c r="Z125" s="10">
        <f t="shared" si="148"/>
      </c>
      <c r="AA125" s="1">
        <f t="shared" si="149"/>
        <v>2</v>
      </c>
      <c r="AB125" s="12">
        <f t="shared" si="150"/>
        <v>0</v>
      </c>
      <c r="AC125" s="12">
        <f t="shared" si="151"/>
        <v>68</v>
      </c>
      <c r="AF125" s="12">
        <v>5</v>
      </c>
      <c r="AG125" s="15" t="s">
        <v>70</v>
      </c>
      <c r="AH125" s="13">
        <v>2</v>
      </c>
      <c r="AJ125" s="16">
        <f t="shared" si="156"/>
        <v>3</v>
      </c>
      <c r="AK125" s="15" t="s">
        <v>71</v>
      </c>
      <c r="AL125" s="12">
        <v>5</v>
      </c>
      <c r="AO125" s="14">
        <f t="shared" si="152"/>
        <v>42</v>
      </c>
      <c r="AP125" s="12">
        <f t="shared" si="153"/>
        <v>1</v>
      </c>
      <c r="AQ125" s="11">
        <f t="shared" si="154"/>
      </c>
      <c r="AR125" s="11">
        <f>IF(AI125="△",AJ125,"")</f>
      </c>
      <c r="AS125" s="10">
        <f t="shared" si="155"/>
      </c>
      <c r="AT125" s="10" t="str">
        <f t="shared" si="119"/>
        <v>◯</v>
      </c>
      <c r="AU125" s="1">
        <f t="shared" si="120"/>
        <v>2</v>
      </c>
      <c r="AV125" s="10">
        <f t="shared" si="108"/>
      </c>
      <c r="AW125" s="10" t="str">
        <f t="shared" si="109"/>
        <v>◯</v>
      </c>
      <c r="AX125" s="10">
        <f t="shared" si="110"/>
        <v>0</v>
      </c>
      <c r="AY125" s="20" t="s">
        <v>55</v>
      </c>
      <c r="AZ125" s="1" t="str">
        <f t="shared" si="135"/>
        <v>◯</v>
      </c>
      <c r="BA125" s="11">
        <f t="shared" si="111"/>
        <v>0</v>
      </c>
      <c r="BB125" s="1">
        <f t="shared" si="121"/>
        <v>1</v>
      </c>
      <c r="BC125" s="1">
        <f t="shared" si="122"/>
        <v>0</v>
      </c>
      <c r="BD125" s="1">
        <f t="shared" si="136"/>
        <v>3</v>
      </c>
      <c r="BE125" s="1">
        <f t="shared" si="137"/>
        <v>2</v>
      </c>
      <c r="BF125" s="1">
        <f t="shared" si="138"/>
        <v>2</v>
      </c>
      <c r="BG125" s="1">
        <f t="shared" si="139"/>
      </c>
      <c r="BH125" s="1">
        <f t="shared" si="140"/>
      </c>
      <c r="BI125" s="1">
        <f t="shared" si="141"/>
      </c>
      <c r="BK125" s="1">
        <f t="shared" si="142"/>
      </c>
      <c r="BL125" s="1" t="str">
        <f t="shared" si="112"/>
        <v>◯</v>
      </c>
      <c r="BM125" s="1">
        <f t="shared" si="123"/>
        <v>2</v>
      </c>
      <c r="BN125" s="1">
        <f t="shared" si="124"/>
        <v>0</v>
      </c>
    </row>
    <row r="126" spans="1:66" ht="11.25" customHeight="1">
      <c r="A126" s="53" t="s">
        <v>167</v>
      </c>
      <c r="B126" s="90">
        <f t="shared" si="126"/>
        <v>115</v>
      </c>
      <c r="C126" s="11">
        <f t="shared" si="100"/>
        <v>0</v>
      </c>
      <c r="F126" s="79">
        <f t="shared" si="143"/>
      </c>
      <c r="G126" s="11">
        <f t="shared" si="144"/>
      </c>
      <c r="H126" s="1">
        <f t="shared" si="128"/>
      </c>
      <c r="I126" s="1">
        <f t="shared" si="129"/>
      </c>
      <c r="J126" s="1">
        <f t="shared" si="130"/>
      </c>
      <c r="K126" s="1">
        <f t="shared" si="145"/>
      </c>
      <c r="L126" s="1">
        <f t="shared" si="131"/>
      </c>
      <c r="M126" s="1">
        <f t="shared" si="132"/>
      </c>
      <c r="N126" s="1">
        <f t="shared" si="133"/>
      </c>
      <c r="O126" s="1">
        <f t="shared" si="115"/>
        <v>1</v>
      </c>
      <c r="P126" s="1">
        <f t="shared" si="116"/>
        <v>0</v>
      </c>
      <c r="Q126" s="1">
        <f t="shared" si="101"/>
      </c>
      <c r="R126" s="1">
        <f t="shared" si="127"/>
      </c>
      <c r="T126" s="94">
        <f t="shared" si="102"/>
        <v>0</v>
      </c>
      <c r="U126" s="94" t="str">
        <f t="shared" si="146"/>
        <v>●</v>
      </c>
      <c r="W126" s="94">
        <f t="shared" si="117"/>
        <v>0</v>
      </c>
      <c r="X126" s="10" t="str">
        <f t="shared" si="118"/>
        <v>●</v>
      </c>
      <c r="Y126" s="10">
        <f t="shared" si="147"/>
      </c>
      <c r="Z126" s="10">
        <f t="shared" si="148"/>
      </c>
      <c r="AA126" s="1">
        <f t="shared" si="149"/>
        <v>2</v>
      </c>
      <c r="AB126" s="12">
        <f t="shared" si="150"/>
        <v>0</v>
      </c>
      <c r="AC126" s="12">
        <f t="shared" si="151"/>
        <v>68</v>
      </c>
      <c r="AF126" s="12">
        <v>5</v>
      </c>
      <c r="AG126" s="15" t="s">
        <v>70</v>
      </c>
      <c r="AH126" s="13">
        <v>2</v>
      </c>
      <c r="AJ126" s="16">
        <f t="shared" si="156"/>
        <v>3</v>
      </c>
      <c r="AK126" s="15" t="s">
        <v>71</v>
      </c>
      <c r="AL126" s="12">
        <v>5</v>
      </c>
      <c r="AO126" s="14">
        <f t="shared" si="152"/>
        <v>43</v>
      </c>
      <c r="AP126" s="12">
        <f t="shared" si="153"/>
        <v>2</v>
      </c>
      <c r="AQ126" s="11">
        <f t="shared" si="154"/>
      </c>
      <c r="AR126" s="11"/>
      <c r="AS126" s="10">
        <f t="shared" si="155"/>
      </c>
      <c r="AT126" s="10" t="str">
        <f t="shared" si="119"/>
        <v>◯</v>
      </c>
      <c r="AU126" s="1">
        <f t="shared" si="120"/>
        <v>3</v>
      </c>
      <c r="AV126" s="10">
        <f t="shared" si="108"/>
      </c>
      <c r="AW126" s="10" t="str">
        <f t="shared" si="109"/>
        <v>◯</v>
      </c>
      <c r="AX126" s="10">
        <f t="shared" si="110"/>
        <v>0</v>
      </c>
      <c r="AY126" s="20" t="s">
        <v>55</v>
      </c>
      <c r="AZ126" s="1" t="str">
        <f t="shared" si="135"/>
        <v>◯</v>
      </c>
      <c r="BA126" s="11">
        <f t="shared" si="111"/>
        <v>0</v>
      </c>
      <c r="BB126" s="1">
        <f t="shared" si="121"/>
        <v>2</v>
      </c>
      <c r="BC126" s="1">
        <f t="shared" si="122"/>
        <v>0</v>
      </c>
      <c r="BD126" s="1">
        <f t="shared" si="136"/>
        <v>3</v>
      </c>
      <c r="BE126" s="1">
        <f t="shared" si="137"/>
        <v>2</v>
      </c>
      <c r="BF126" s="1">
        <f t="shared" si="138"/>
        <v>2</v>
      </c>
      <c r="BG126" s="1">
        <f t="shared" si="139"/>
      </c>
      <c r="BH126" s="1">
        <f t="shared" si="140"/>
      </c>
      <c r="BI126" s="1">
        <f t="shared" si="141"/>
      </c>
      <c r="BK126" s="1">
        <f t="shared" si="142"/>
      </c>
      <c r="BL126" s="1" t="str">
        <f t="shared" si="112"/>
        <v>◯</v>
      </c>
      <c r="BM126" s="1">
        <f t="shared" si="123"/>
        <v>3</v>
      </c>
      <c r="BN126" s="1">
        <f t="shared" si="124"/>
        <v>0</v>
      </c>
    </row>
    <row r="127" spans="1:66" ht="11.25" customHeight="1">
      <c r="A127" s="53" t="s">
        <v>167</v>
      </c>
      <c r="B127" s="90">
        <f t="shared" si="126"/>
        <v>116</v>
      </c>
      <c r="C127" s="11">
        <f t="shared" si="100"/>
        <v>0</v>
      </c>
      <c r="F127" s="79">
        <f t="shared" si="143"/>
      </c>
      <c r="G127" s="11">
        <f t="shared" si="144"/>
      </c>
      <c r="H127" s="1">
        <f t="shared" si="128"/>
      </c>
      <c r="I127" s="1">
        <f t="shared" si="129"/>
      </c>
      <c r="J127" s="1">
        <f t="shared" si="130"/>
      </c>
      <c r="K127" s="1">
        <f t="shared" si="145"/>
        <v>0</v>
      </c>
      <c r="L127" s="1">
        <f t="shared" si="131"/>
      </c>
      <c r="M127" s="1">
        <f t="shared" si="132"/>
        <v>3</v>
      </c>
      <c r="N127" s="1">
        <f t="shared" si="133"/>
        <v>0</v>
      </c>
      <c r="O127" s="1">
        <f t="shared" si="115"/>
        <v>2</v>
      </c>
      <c r="P127" s="1">
        <f t="shared" si="116"/>
        <v>0</v>
      </c>
      <c r="Q127" s="1">
        <f t="shared" si="101"/>
        <v>0</v>
      </c>
      <c r="R127" s="1" t="str">
        <f t="shared" si="127"/>
        <v>●</v>
      </c>
      <c r="S127" s="60" t="s">
        <v>55</v>
      </c>
      <c r="T127" s="94">
        <f t="shared" si="102"/>
        <v>0</v>
      </c>
      <c r="U127" s="94" t="str">
        <f t="shared" si="146"/>
        <v>●</v>
      </c>
      <c r="W127" s="94">
        <f t="shared" si="117"/>
        <v>0</v>
      </c>
      <c r="X127" s="10">
        <f t="shared" si="118"/>
      </c>
      <c r="Y127" s="10">
        <f t="shared" si="147"/>
      </c>
      <c r="Z127" s="10">
        <f t="shared" si="148"/>
      </c>
      <c r="AA127" s="1">
        <f t="shared" si="149"/>
        <v>0</v>
      </c>
      <c r="AB127" s="12">
        <f t="shared" si="150"/>
        <v>0</v>
      </c>
      <c r="AC127" s="12">
        <f t="shared" si="151"/>
        <v>68</v>
      </c>
      <c r="AF127" s="12">
        <v>5</v>
      </c>
      <c r="AG127" s="15" t="s">
        <v>70</v>
      </c>
      <c r="AH127" s="13">
        <v>0</v>
      </c>
      <c r="AJ127" s="16">
        <f t="shared" si="156"/>
        <v>3</v>
      </c>
      <c r="AK127" s="15" t="s">
        <v>168</v>
      </c>
      <c r="AL127" s="41">
        <v>5</v>
      </c>
      <c r="AO127" s="14">
        <f t="shared" si="152"/>
        <v>44</v>
      </c>
      <c r="AP127" s="12">
        <f t="shared" si="153"/>
        <v>3</v>
      </c>
      <c r="AQ127" s="11">
        <f t="shared" si="154"/>
      </c>
      <c r="AR127" s="11">
        <f>IF(AI127="△",AJ127,"")</f>
      </c>
      <c r="AS127" s="10" t="str">
        <f t="shared" si="155"/>
        <v>◎</v>
      </c>
      <c r="AT127" s="10">
        <f t="shared" si="119"/>
      </c>
      <c r="AU127" s="1">
        <f t="shared" si="120"/>
        <v>3</v>
      </c>
      <c r="AV127" s="10">
        <f t="shared" si="108"/>
      </c>
      <c r="AW127" s="10" t="str">
        <f t="shared" si="109"/>
        <v>◯</v>
      </c>
      <c r="AX127" s="10">
        <f t="shared" si="110"/>
        <v>0</v>
      </c>
      <c r="AZ127" s="1">
        <f t="shared" si="135"/>
      </c>
      <c r="BA127" s="11">
        <f t="shared" si="111"/>
      </c>
      <c r="BB127" s="1">
        <f t="shared" si="121"/>
        <v>2</v>
      </c>
      <c r="BC127" s="1">
        <f t="shared" si="122"/>
        <v>0</v>
      </c>
      <c r="BD127" s="1">
        <f t="shared" si="136"/>
      </c>
      <c r="BE127" s="1">
        <f t="shared" si="137"/>
      </c>
      <c r="BF127" s="1">
        <f t="shared" si="138"/>
      </c>
      <c r="BG127" s="1">
        <f t="shared" si="139"/>
      </c>
      <c r="BH127" s="1">
        <f t="shared" si="140"/>
      </c>
      <c r="BI127" s="1">
        <f t="shared" si="141"/>
      </c>
      <c r="BK127" s="1">
        <f t="shared" si="142"/>
      </c>
      <c r="BL127" s="1">
        <f t="shared" si="112"/>
      </c>
      <c r="BM127" s="1">
        <f t="shared" si="123"/>
        <v>3</v>
      </c>
      <c r="BN127" s="1">
        <f t="shared" si="124"/>
        <v>0</v>
      </c>
    </row>
    <row r="128" spans="1:66" ht="11.25" customHeight="1">
      <c r="A128" s="129" t="s">
        <v>169</v>
      </c>
      <c r="B128" s="90">
        <f t="shared" si="126"/>
        <v>117</v>
      </c>
      <c r="C128" s="11">
        <f t="shared" si="100"/>
        <v>0</v>
      </c>
      <c r="F128" s="79">
        <f t="shared" si="143"/>
      </c>
      <c r="G128" s="11">
        <f t="shared" si="144"/>
      </c>
      <c r="H128" s="1">
        <f t="shared" si="128"/>
      </c>
      <c r="I128" s="1">
        <f t="shared" si="129"/>
      </c>
      <c r="J128" s="1">
        <f t="shared" si="130"/>
      </c>
      <c r="K128" s="1">
        <f t="shared" si="145"/>
      </c>
      <c r="L128" s="1">
        <f t="shared" si="131"/>
        <v>1</v>
      </c>
      <c r="M128" s="1">
        <f t="shared" si="132"/>
        <v>1</v>
      </c>
      <c r="N128" s="1">
        <f t="shared" si="133"/>
        <v>3</v>
      </c>
      <c r="O128" s="1">
        <f t="shared" si="115"/>
        <v>0</v>
      </c>
      <c r="P128" s="1">
        <f t="shared" si="116"/>
        <v>1</v>
      </c>
      <c r="Q128" s="1">
        <f t="shared" si="101"/>
        <v>0</v>
      </c>
      <c r="R128" s="1" t="str">
        <f t="shared" si="127"/>
        <v>◯</v>
      </c>
      <c r="S128" s="60" t="s">
        <v>55</v>
      </c>
      <c r="T128" s="94">
        <f t="shared" si="102"/>
        <v>0</v>
      </c>
      <c r="U128" s="94" t="str">
        <f t="shared" si="146"/>
        <v>◯</v>
      </c>
      <c r="W128" s="94">
        <f t="shared" si="117"/>
        <v>0</v>
      </c>
      <c r="X128" s="10">
        <f t="shared" si="118"/>
      </c>
      <c r="Y128" s="10">
        <f t="shared" si="147"/>
      </c>
      <c r="Z128" s="10">
        <f t="shared" si="148"/>
      </c>
      <c r="AA128" s="1">
        <f t="shared" si="149"/>
      </c>
      <c r="AB128" s="12">
        <f t="shared" si="150"/>
        <v>1</v>
      </c>
      <c r="AC128" s="12">
        <f t="shared" si="151"/>
        <v>69</v>
      </c>
      <c r="AF128" s="12">
        <v>5</v>
      </c>
      <c r="AG128" s="15" t="s">
        <v>168</v>
      </c>
      <c r="AH128" s="16">
        <f t="shared" si="125"/>
        <v>3</v>
      </c>
      <c r="AJ128" s="13">
        <v>1</v>
      </c>
      <c r="AK128" s="15" t="str">
        <f t="shared" si="157"/>
        <v>●</v>
      </c>
      <c r="AL128" s="12">
        <v>5</v>
      </c>
      <c r="AO128" s="14">
        <f t="shared" si="152"/>
        <v>44</v>
      </c>
      <c r="AP128" s="12">
        <f t="shared" si="153"/>
        <v>0</v>
      </c>
      <c r="AQ128" s="11">
        <f t="shared" si="154"/>
        <v>1</v>
      </c>
      <c r="AR128" s="11"/>
      <c r="AS128" s="10">
        <f t="shared" si="155"/>
      </c>
      <c r="AT128" s="10">
        <f t="shared" si="119"/>
      </c>
      <c r="AU128" s="1">
        <f t="shared" si="120"/>
        <v>3</v>
      </c>
      <c r="AV128" s="10">
        <f t="shared" si="108"/>
      </c>
      <c r="AW128" s="10" t="str">
        <f t="shared" si="109"/>
        <v>●</v>
      </c>
      <c r="AX128" s="10">
        <f t="shared" si="110"/>
        <v>0</v>
      </c>
      <c r="AZ128" s="1">
        <f t="shared" si="135"/>
      </c>
      <c r="BA128" s="11">
        <f t="shared" si="111"/>
      </c>
      <c r="BB128" s="1">
        <f t="shared" si="121"/>
        <v>2</v>
      </c>
      <c r="BC128" s="1">
        <f t="shared" si="122"/>
        <v>0</v>
      </c>
      <c r="BD128" s="1">
        <f t="shared" si="136"/>
      </c>
      <c r="BE128" s="1">
        <f t="shared" si="137"/>
      </c>
      <c r="BF128" s="1">
        <f t="shared" si="138"/>
      </c>
      <c r="BG128" s="1">
        <f t="shared" si="139"/>
      </c>
      <c r="BH128" s="1">
        <f t="shared" si="140"/>
      </c>
      <c r="BI128" s="1">
        <f t="shared" si="141"/>
      </c>
      <c r="BK128" s="1">
        <f t="shared" si="142"/>
      </c>
      <c r="BL128" s="1">
        <f t="shared" si="112"/>
      </c>
      <c r="BM128" s="1">
        <f t="shared" si="123"/>
        <v>3</v>
      </c>
      <c r="BN128" s="1">
        <f t="shared" si="124"/>
        <v>0</v>
      </c>
    </row>
    <row r="129" spans="1:66" ht="11.25" customHeight="1">
      <c r="A129" s="129" t="s">
        <v>169</v>
      </c>
      <c r="B129" s="90">
        <f t="shared" si="126"/>
        <v>118</v>
      </c>
      <c r="C129" s="11">
        <f t="shared" si="100"/>
        <v>0</v>
      </c>
      <c r="F129" s="79">
        <f t="shared" si="143"/>
      </c>
      <c r="G129" s="11">
        <f t="shared" si="144"/>
      </c>
      <c r="H129" s="1">
        <f t="shared" si="128"/>
      </c>
      <c r="I129" s="1">
        <f t="shared" si="129"/>
      </c>
      <c r="J129" s="1">
        <f t="shared" si="130"/>
      </c>
      <c r="K129" s="1">
        <f t="shared" si="145"/>
        <v>1</v>
      </c>
      <c r="L129" s="1">
        <f t="shared" si="131"/>
      </c>
      <c r="M129" s="1">
        <f t="shared" si="132"/>
        <v>3</v>
      </c>
      <c r="N129" s="1">
        <f t="shared" si="133"/>
        <v>1</v>
      </c>
      <c r="O129" s="1">
        <f t="shared" si="115"/>
        <v>1</v>
      </c>
      <c r="P129" s="1">
        <f t="shared" si="116"/>
        <v>0</v>
      </c>
      <c r="Q129" s="1">
        <f t="shared" si="101"/>
        <v>0</v>
      </c>
      <c r="R129" s="1" t="str">
        <f t="shared" si="127"/>
        <v>●</v>
      </c>
      <c r="S129" s="60" t="s">
        <v>55</v>
      </c>
      <c r="T129" s="94">
        <f t="shared" si="102"/>
        <v>0</v>
      </c>
      <c r="U129" s="94" t="str">
        <f t="shared" si="146"/>
        <v>●</v>
      </c>
      <c r="W129" s="94">
        <f t="shared" si="117"/>
        <v>0</v>
      </c>
      <c r="X129" s="10">
        <f t="shared" si="118"/>
      </c>
      <c r="Y129" s="10">
        <f t="shared" si="147"/>
      </c>
      <c r="Z129" s="10">
        <f t="shared" si="148"/>
      </c>
      <c r="AA129" s="1">
        <f t="shared" si="149"/>
        <v>1</v>
      </c>
      <c r="AB129" s="12">
        <f t="shared" si="150"/>
        <v>0</v>
      </c>
      <c r="AC129" s="12">
        <f t="shared" si="151"/>
        <v>69</v>
      </c>
      <c r="AF129" s="12">
        <v>5</v>
      </c>
      <c r="AG129" s="15" t="s">
        <v>70</v>
      </c>
      <c r="AH129" s="13">
        <v>1</v>
      </c>
      <c r="AJ129" s="16">
        <f t="shared" si="156"/>
        <v>3</v>
      </c>
      <c r="AK129" s="15" t="s">
        <v>168</v>
      </c>
      <c r="AL129" s="41">
        <v>5</v>
      </c>
      <c r="AO129" s="14">
        <f t="shared" si="152"/>
        <v>45</v>
      </c>
      <c r="AP129" s="12">
        <f t="shared" si="153"/>
        <v>1</v>
      </c>
      <c r="AQ129" s="11">
        <f t="shared" si="154"/>
      </c>
      <c r="AR129" s="11">
        <f>IF(AI129="△",AJ129,"")</f>
      </c>
      <c r="AS129" s="10">
        <f t="shared" si="155"/>
      </c>
      <c r="AT129" s="10">
        <f t="shared" si="119"/>
      </c>
      <c r="AU129" s="1">
        <f t="shared" si="120"/>
        <v>3</v>
      </c>
      <c r="AV129" s="10">
        <f t="shared" si="108"/>
      </c>
      <c r="AW129" s="10" t="str">
        <f t="shared" si="109"/>
        <v>◯</v>
      </c>
      <c r="AX129" s="10">
        <f t="shared" si="110"/>
        <v>0</v>
      </c>
      <c r="AZ129" s="1">
        <f t="shared" si="135"/>
      </c>
      <c r="BA129" s="11">
        <f t="shared" si="111"/>
      </c>
      <c r="BB129" s="1">
        <f t="shared" si="121"/>
        <v>2</v>
      </c>
      <c r="BC129" s="1">
        <f t="shared" si="122"/>
        <v>0</v>
      </c>
      <c r="BD129" s="1">
        <f t="shared" si="136"/>
      </c>
      <c r="BE129" s="1">
        <f t="shared" si="137"/>
      </c>
      <c r="BF129" s="1">
        <f t="shared" si="138"/>
      </c>
      <c r="BG129" s="1">
        <f t="shared" si="139"/>
      </c>
      <c r="BH129" s="1">
        <f t="shared" si="140"/>
      </c>
      <c r="BI129" s="1">
        <f t="shared" si="141"/>
      </c>
      <c r="BK129" s="1">
        <f t="shared" si="142"/>
      </c>
      <c r="BL129" s="1">
        <f t="shared" si="112"/>
      </c>
      <c r="BM129" s="1">
        <f t="shared" si="123"/>
        <v>3</v>
      </c>
      <c r="BN129" s="1">
        <f t="shared" si="124"/>
        <v>0</v>
      </c>
    </row>
    <row r="130" spans="1:66" ht="11.25" customHeight="1">
      <c r="A130" s="129" t="s">
        <v>169</v>
      </c>
      <c r="B130" s="90">
        <f t="shared" si="126"/>
        <v>119</v>
      </c>
      <c r="C130" s="11">
        <f t="shared" si="100"/>
        <v>0</v>
      </c>
      <c r="F130" s="79" t="str">
        <f t="shared" si="143"/>
        <v>◯</v>
      </c>
      <c r="G130" s="11">
        <f t="shared" si="144"/>
      </c>
      <c r="H130" s="1">
        <f t="shared" si="128"/>
      </c>
      <c r="I130" s="1">
        <f t="shared" si="129"/>
      </c>
      <c r="J130" s="1">
        <f t="shared" si="130"/>
      </c>
      <c r="K130" s="1">
        <f t="shared" si="145"/>
      </c>
      <c r="L130" s="1">
        <f t="shared" si="131"/>
        <v>2</v>
      </c>
      <c r="M130" s="1">
        <f t="shared" si="132"/>
        <v>2</v>
      </c>
      <c r="N130" s="1">
        <f t="shared" si="133"/>
        <v>3</v>
      </c>
      <c r="O130" s="1">
        <f t="shared" si="115"/>
        <v>0</v>
      </c>
      <c r="P130" s="1">
        <f t="shared" si="116"/>
        <v>1</v>
      </c>
      <c r="Q130" s="1">
        <f t="shared" si="101"/>
        <v>0</v>
      </c>
      <c r="R130" s="1" t="str">
        <f t="shared" si="127"/>
        <v>◯</v>
      </c>
      <c r="S130" s="60" t="s">
        <v>55</v>
      </c>
      <c r="T130" s="94">
        <f t="shared" si="102"/>
        <v>0</v>
      </c>
      <c r="U130" s="94" t="str">
        <f t="shared" si="146"/>
        <v>◯</v>
      </c>
      <c r="W130" s="94">
        <f t="shared" si="117"/>
        <v>1</v>
      </c>
      <c r="X130" s="10" t="str">
        <f t="shared" si="118"/>
        <v>◯</v>
      </c>
      <c r="Y130" s="10">
        <f t="shared" si="147"/>
      </c>
      <c r="Z130" s="10">
        <f t="shared" si="148"/>
      </c>
      <c r="AA130" s="1">
        <f t="shared" si="149"/>
      </c>
      <c r="AB130" s="12">
        <f t="shared" si="150"/>
        <v>1</v>
      </c>
      <c r="AC130" s="12">
        <f t="shared" si="151"/>
        <v>70</v>
      </c>
      <c r="AF130" s="12">
        <v>5</v>
      </c>
      <c r="AG130" s="15" t="s">
        <v>168</v>
      </c>
      <c r="AH130" s="16">
        <f t="shared" si="125"/>
        <v>3</v>
      </c>
      <c r="AJ130" s="13">
        <v>2</v>
      </c>
      <c r="AK130" s="15" t="str">
        <f t="shared" si="157"/>
        <v>●</v>
      </c>
      <c r="AL130" s="12">
        <v>5</v>
      </c>
      <c r="AO130" s="14">
        <f t="shared" si="152"/>
        <v>45</v>
      </c>
      <c r="AP130" s="12">
        <f t="shared" si="153"/>
        <v>0</v>
      </c>
      <c r="AQ130" s="11">
        <f t="shared" si="154"/>
        <v>2</v>
      </c>
      <c r="AR130" s="11"/>
      <c r="AS130" s="10">
        <f t="shared" si="155"/>
      </c>
      <c r="AT130" s="10" t="str">
        <f t="shared" si="119"/>
        <v>●</v>
      </c>
      <c r="AU130" s="1">
        <f t="shared" si="120"/>
        <v>0</v>
      </c>
      <c r="AV130" s="10">
        <f t="shared" si="108"/>
      </c>
      <c r="AW130" s="10" t="str">
        <f t="shared" si="109"/>
        <v>●</v>
      </c>
      <c r="AX130" s="10">
        <f t="shared" si="110"/>
        <v>0</v>
      </c>
      <c r="AZ130" s="1">
        <f t="shared" si="135"/>
      </c>
      <c r="BA130" s="11">
        <f t="shared" si="111"/>
      </c>
      <c r="BB130" s="1">
        <f t="shared" si="121"/>
        <v>2</v>
      </c>
      <c r="BC130" s="1">
        <f t="shared" si="122"/>
        <v>0</v>
      </c>
      <c r="BD130" s="1">
        <f t="shared" si="136"/>
      </c>
      <c r="BE130" s="1">
        <f t="shared" si="137"/>
      </c>
      <c r="BF130" s="1">
        <f t="shared" si="138"/>
      </c>
      <c r="BG130" s="1">
        <f t="shared" si="139"/>
      </c>
      <c r="BH130" s="1">
        <f t="shared" si="140"/>
      </c>
      <c r="BI130" s="1">
        <f t="shared" si="141"/>
      </c>
      <c r="BK130" s="1">
        <f t="shared" si="142"/>
      </c>
      <c r="BL130" s="1">
        <f t="shared" si="112"/>
      </c>
      <c r="BM130" s="1">
        <f t="shared" si="123"/>
        <v>3</v>
      </c>
      <c r="BN130" s="1">
        <f t="shared" si="124"/>
        <v>0</v>
      </c>
    </row>
    <row r="131" spans="1:66" ht="11.25" customHeight="1">
      <c r="A131" s="129" t="s">
        <v>169</v>
      </c>
      <c r="B131" s="90">
        <f aca="true" t="shared" si="158" ref="B131:B148">IF(AG131="◯",B130+1,IF(AG131="●",B130+1,IF(AG131="△",B130+1,"-")))</f>
        <v>120</v>
      </c>
      <c r="C131" s="11">
        <f t="shared" si="100"/>
        <v>0</v>
      </c>
      <c r="F131" s="79" t="str">
        <f t="shared" si="143"/>
        <v>●</v>
      </c>
      <c r="G131" s="11">
        <f t="shared" si="144"/>
      </c>
      <c r="H131" s="1">
        <f t="shared" si="128"/>
      </c>
      <c r="I131" s="1">
        <f t="shared" si="129"/>
      </c>
      <c r="J131" s="1">
        <f t="shared" si="130"/>
      </c>
      <c r="K131" s="1">
        <f t="shared" si="145"/>
        <v>2</v>
      </c>
      <c r="L131" s="1">
        <f t="shared" si="131"/>
      </c>
      <c r="M131" s="1">
        <f t="shared" si="132"/>
        <v>3</v>
      </c>
      <c r="N131" s="1">
        <f t="shared" si="133"/>
        <v>2</v>
      </c>
      <c r="O131" s="1">
        <f t="shared" si="115"/>
        <v>1</v>
      </c>
      <c r="P131" s="1">
        <f t="shared" si="116"/>
        <v>0</v>
      </c>
      <c r="Q131" s="1">
        <f t="shared" si="101"/>
        <v>0</v>
      </c>
      <c r="R131" s="1" t="str">
        <f aca="true" t="shared" si="159" ref="R131:R148">IF(S131="★",AG131,"")</f>
        <v>●</v>
      </c>
      <c r="S131" s="60" t="s">
        <v>55</v>
      </c>
      <c r="T131" s="94">
        <f t="shared" si="102"/>
        <v>0</v>
      </c>
      <c r="U131" s="94" t="str">
        <f t="shared" si="146"/>
        <v>●</v>
      </c>
      <c r="W131" s="94">
        <f t="shared" si="117"/>
        <v>0</v>
      </c>
      <c r="X131" s="10" t="str">
        <f t="shared" si="118"/>
        <v>●</v>
      </c>
      <c r="Y131" s="10">
        <f t="shared" si="147"/>
      </c>
      <c r="Z131" s="10">
        <f t="shared" si="148"/>
      </c>
      <c r="AA131" s="1">
        <f t="shared" si="149"/>
        <v>2</v>
      </c>
      <c r="AB131" s="12">
        <f t="shared" si="150"/>
        <v>0</v>
      </c>
      <c r="AC131" s="12">
        <f t="shared" si="151"/>
        <v>70</v>
      </c>
      <c r="AF131" s="12">
        <v>5</v>
      </c>
      <c r="AG131" s="15" t="s">
        <v>70</v>
      </c>
      <c r="AH131" s="13">
        <v>2</v>
      </c>
      <c r="AJ131" s="16">
        <f t="shared" si="156"/>
        <v>3</v>
      </c>
      <c r="AK131" s="15" t="s">
        <v>168</v>
      </c>
      <c r="AL131" s="41">
        <v>5</v>
      </c>
      <c r="AO131" s="14">
        <f t="shared" si="152"/>
        <v>46</v>
      </c>
      <c r="AP131" s="12">
        <f t="shared" si="153"/>
        <v>1</v>
      </c>
      <c r="AQ131" s="11">
        <f t="shared" si="154"/>
      </c>
      <c r="AR131" s="11">
        <f>IF(AI131="△",AJ131,"")</f>
      </c>
      <c r="AS131" s="10">
        <f t="shared" si="155"/>
      </c>
      <c r="AT131" s="10" t="str">
        <f t="shared" si="119"/>
        <v>◯</v>
      </c>
      <c r="AU131" s="1">
        <f t="shared" si="120"/>
        <v>1</v>
      </c>
      <c r="AV131" s="10">
        <f t="shared" si="108"/>
      </c>
      <c r="AW131" s="10" t="str">
        <f t="shared" si="109"/>
        <v>◯</v>
      </c>
      <c r="AX131" s="10">
        <f t="shared" si="110"/>
        <v>0</v>
      </c>
      <c r="AZ131" s="1">
        <f t="shared" si="135"/>
      </c>
      <c r="BA131" s="11">
        <f t="shared" si="111"/>
      </c>
      <c r="BB131" s="1">
        <f t="shared" si="121"/>
        <v>2</v>
      </c>
      <c r="BC131" s="1">
        <f t="shared" si="122"/>
        <v>0</v>
      </c>
      <c r="BD131" s="1">
        <f t="shared" si="136"/>
      </c>
      <c r="BE131" s="1">
        <f t="shared" si="137"/>
      </c>
      <c r="BF131" s="1">
        <f t="shared" si="138"/>
      </c>
      <c r="BG131" s="1">
        <f t="shared" si="139"/>
      </c>
      <c r="BH131" s="1">
        <f t="shared" si="140"/>
      </c>
      <c r="BI131" s="1">
        <f t="shared" si="141"/>
      </c>
      <c r="BK131" s="1">
        <f t="shared" si="142"/>
      </c>
      <c r="BL131" s="1">
        <f t="shared" si="112"/>
      </c>
      <c r="BM131" s="1">
        <f t="shared" si="123"/>
        <v>3</v>
      </c>
      <c r="BN131" s="1">
        <f t="shared" si="124"/>
        <v>0</v>
      </c>
    </row>
    <row r="132" spans="1:66" ht="11.25" customHeight="1">
      <c r="A132" s="129" t="s">
        <v>169</v>
      </c>
      <c r="B132" s="90">
        <f t="shared" si="158"/>
        <v>121</v>
      </c>
      <c r="C132" s="11">
        <f t="shared" si="100"/>
        <v>0</v>
      </c>
      <c r="F132" s="79">
        <f t="shared" si="143"/>
      </c>
      <c r="G132" s="11" t="str">
        <f t="shared" si="144"/>
        <v>◎</v>
      </c>
      <c r="H132" s="1">
        <f t="shared" si="128"/>
      </c>
      <c r="I132" s="1">
        <f t="shared" si="129"/>
      </c>
      <c r="J132" s="1">
        <f t="shared" si="130"/>
      </c>
      <c r="K132" s="1">
        <f t="shared" si="145"/>
      </c>
      <c r="L132" s="1">
        <f t="shared" si="131"/>
        <v>0</v>
      </c>
      <c r="M132" s="1">
        <f t="shared" si="132"/>
        <v>0</v>
      </c>
      <c r="N132" s="1">
        <f t="shared" si="133"/>
        <v>3</v>
      </c>
      <c r="O132" s="1">
        <f t="shared" si="115"/>
        <v>0</v>
      </c>
      <c r="P132" s="1">
        <f t="shared" si="116"/>
        <v>1</v>
      </c>
      <c r="Q132" s="1">
        <f t="shared" si="101"/>
        <v>0</v>
      </c>
      <c r="R132" s="1" t="str">
        <f t="shared" si="159"/>
        <v>◯</v>
      </c>
      <c r="S132" s="60" t="s">
        <v>55</v>
      </c>
      <c r="T132" s="94">
        <f t="shared" si="102"/>
        <v>0</v>
      </c>
      <c r="U132" s="94" t="str">
        <f t="shared" si="146"/>
        <v>◯</v>
      </c>
      <c r="W132" s="94">
        <f t="shared" si="117"/>
        <v>0</v>
      </c>
      <c r="X132" s="10">
        <f t="shared" si="118"/>
      </c>
      <c r="Y132" s="10" t="str">
        <f t="shared" si="147"/>
        <v>◎</v>
      </c>
      <c r="Z132" s="10">
        <f t="shared" si="148"/>
      </c>
      <c r="AA132" s="1">
        <f t="shared" si="149"/>
      </c>
      <c r="AB132" s="12">
        <f t="shared" si="150"/>
        <v>1</v>
      </c>
      <c r="AC132" s="12">
        <f t="shared" si="151"/>
        <v>71</v>
      </c>
      <c r="AF132" s="12">
        <v>5</v>
      </c>
      <c r="AG132" s="15" t="s">
        <v>168</v>
      </c>
      <c r="AH132" s="16">
        <f t="shared" si="125"/>
        <v>3</v>
      </c>
      <c r="AJ132" s="13">
        <v>0</v>
      </c>
      <c r="AK132" s="15" t="str">
        <f t="shared" si="157"/>
        <v>●</v>
      </c>
      <c r="AL132" s="12">
        <v>5</v>
      </c>
      <c r="AO132" s="14">
        <f t="shared" si="152"/>
        <v>46</v>
      </c>
      <c r="AP132" s="12">
        <f t="shared" si="153"/>
        <v>0</v>
      </c>
      <c r="AQ132" s="11">
        <f t="shared" si="154"/>
        <v>0</v>
      </c>
      <c r="AR132" s="11"/>
      <c r="AS132" s="10">
        <f t="shared" si="155"/>
      </c>
      <c r="AT132" s="10">
        <f t="shared" si="119"/>
      </c>
      <c r="AU132" s="1">
        <f t="shared" si="120"/>
        <v>1</v>
      </c>
      <c r="AV132" s="10">
        <f t="shared" si="108"/>
      </c>
      <c r="AW132" s="10" t="str">
        <f t="shared" si="109"/>
        <v>●</v>
      </c>
      <c r="AX132" s="10">
        <f t="shared" si="110"/>
        <v>0</v>
      </c>
      <c r="AZ132" s="1">
        <f t="shared" si="135"/>
      </c>
      <c r="BA132" s="11">
        <f t="shared" si="111"/>
      </c>
      <c r="BB132" s="1">
        <f t="shared" si="121"/>
        <v>2</v>
      </c>
      <c r="BC132" s="1">
        <f t="shared" si="122"/>
        <v>0</v>
      </c>
      <c r="BD132" s="1">
        <f t="shared" si="136"/>
      </c>
      <c r="BE132" s="1">
        <f t="shared" si="137"/>
      </c>
      <c r="BF132" s="1">
        <f t="shared" si="138"/>
      </c>
      <c r="BG132" s="1">
        <f t="shared" si="139"/>
      </c>
      <c r="BH132" s="1">
        <f t="shared" si="140"/>
      </c>
      <c r="BI132" s="1">
        <f t="shared" si="141"/>
      </c>
      <c r="BK132" s="1">
        <f t="shared" si="142"/>
      </c>
      <c r="BL132" s="1">
        <f t="shared" si="112"/>
      </c>
      <c r="BM132" s="1">
        <f t="shared" si="123"/>
        <v>3</v>
      </c>
      <c r="BN132" s="1">
        <f t="shared" si="124"/>
        <v>0</v>
      </c>
    </row>
    <row r="133" spans="1:66" ht="11.25" customHeight="1">
      <c r="A133" s="129" t="s">
        <v>169</v>
      </c>
      <c r="B133" s="90">
        <f t="shared" si="158"/>
        <v>122</v>
      </c>
      <c r="C133" s="11">
        <f t="shared" si="100"/>
        <v>0</v>
      </c>
      <c r="F133" s="79" t="str">
        <f t="shared" si="143"/>
        <v>●</v>
      </c>
      <c r="G133" s="11">
        <f t="shared" si="144"/>
      </c>
      <c r="H133" s="1">
        <f t="shared" si="128"/>
      </c>
      <c r="I133" s="1">
        <f t="shared" si="129"/>
      </c>
      <c r="J133" s="1">
        <f t="shared" si="130"/>
      </c>
      <c r="K133" s="1">
        <f t="shared" si="145"/>
        <v>2</v>
      </c>
      <c r="L133" s="1">
        <f t="shared" si="131"/>
      </c>
      <c r="M133" s="1">
        <f t="shared" si="132"/>
        <v>3</v>
      </c>
      <c r="N133" s="1">
        <f t="shared" si="133"/>
        <v>2</v>
      </c>
      <c r="O133" s="1">
        <f t="shared" si="115"/>
        <v>1</v>
      </c>
      <c r="P133" s="1">
        <f t="shared" si="116"/>
        <v>0</v>
      </c>
      <c r="Q133" s="1">
        <f t="shared" si="101"/>
        <v>0</v>
      </c>
      <c r="R133" s="1" t="str">
        <f t="shared" si="159"/>
        <v>●</v>
      </c>
      <c r="S133" s="60" t="s">
        <v>55</v>
      </c>
      <c r="T133" s="94">
        <f t="shared" si="102"/>
        <v>0</v>
      </c>
      <c r="U133" s="94" t="str">
        <f t="shared" si="146"/>
        <v>●</v>
      </c>
      <c r="W133" s="94">
        <f t="shared" si="117"/>
        <v>0</v>
      </c>
      <c r="X133" s="10" t="str">
        <f t="shared" si="118"/>
        <v>●</v>
      </c>
      <c r="Y133" s="10">
        <f t="shared" si="147"/>
      </c>
      <c r="Z133" s="10">
        <f t="shared" si="148"/>
      </c>
      <c r="AA133" s="1">
        <f t="shared" si="149"/>
        <v>2</v>
      </c>
      <c r="AB133" s="12">
        <f t="shared" si="150"/>
        <v>0</v>
      </c>
      <c r="AC133" s="12">
        <f t="shared" si="151"/>
        <v>71</v>
      </c>
      <c r="AF133" s="12">
        <v>5</v>
      </c>
      <c r="AG133" s="15" t="s">
        <v>70</v>
      </c>
      <c r="AH133" s="13">
        <v>2</v>
      </c>
      <c r="AJ133" s="16">
        <f t="shared" si="156"/>
        <v>3</v>
      </c>
      <c r="AK133" s="15" t="s">
        <v>168</v>
      </c>
      <c r="AL133" s="41">
        <v>5</v>
      </c>
      <c r="AO133" s="14">
        <f t="shared" si="152"/>
        <v>47</v>
      </c>
      <c r="AP133" s="12">
        <f t="shared" si="153"/>
        <v>1</v>
      </c>
      <c r="AQ133" s="11">
        <f t="shared" si="154"/>
      </c>
      <c r="AR133" s="11">
        <f>IF(AI133="△",AJ133,"")</f>
      </c>
      <c r="AS133" s="10">
        <f t="shared" si="155"/>
      </c>
      <c r="AT133" s="10" t="str">
        <f t="shared" si="119"/>
        <v>◯</v>
      </c>
      <c r="AU133" s="1">
        <f t="shared" si="120"/>
        <v>2</v>
      </c>
      <c r="AV133" s="10">
        <f t="shared" si="108"/>
      </c>
      <c r="AW133" s="10" t="str">
        <f t="shared" si="109"/>
        <v>◯</v>
      </c>
      <c r="AX133" s="10">
        <f t="shared" si="110"/>
        <v>0</v>
      </c>
      <c r="AZ133" s="1">
        <f t="shared" si="135"/>
      </c>
      <c r="BA133" s="11">
        <f t="shared" si="111"/>
      </c>
      <c r="BB133" s="1">
        <f t="shared" si="121"/>
        <v>2</v>
      </c>
      <c r="BC133" s="1">
        <f t="shared" si="122"/>
        <v>0</v>
      </c>
      <c r="BD133" s="1">
        <f t="shared" si="136"/>
      </c>
      <c r="BE133" s="1">
        <f t="shared" si="137"/>
      </c>
      <c r="BF133" s="1">
        <f t="shared" si="138"/>
      </c>
      <c r="BG133" s="1">
        <f t="shared" si="139"/>
      </c>
      <c r="BH133" s="1">
        <f t="shared" si="140"/>
      </c>
      <c r="BI133" s="1">
        <f t="shared" si="141"/>
      </c>
      <c r="BK133" s="1">
        <f t="shared" si="142"/>
      </c>
      <c r="BL133" s="1">
        <f t="shared" si="112"/>
      </c>
      <c r="BM133" s="1">
        <f t="shared" si="123"/>
        <v>3</v>
      </c>
      <c r="BN133" s="1">
        <f t="shared" si="124"/>
        <v>0</v>
      </c>
    </row>
    <row r="134" spans="1:66" ht="11.25" customHeight="1">
      <c r="A134" s="129" t="s">
        <v>169</v>
      </c>
      <c r="B134" s="90">
        <f t="shared" si="158"/>
        <v>123</v>
      </c>
      <c r="C134" s="11">
        <f t="shared" si="100"/>
        <v>0</v>
      </c>
      <c r="F134" s="79">
        <f t="shared" si="143"/>
      </c>
      <c r="G134" s="11" t="str">
        <f t="shared" si="144"/>
        <v>◎</v>
      </c>
      <c r="H134" s="1">
        <f t="shared" si="128"/>
      </c>
      <c r="I134" s="1">
        <f t="shared" si="129"/>
      </c>
      <c r="J134" s="1">
        <f t="shared" si="130"/>
      </c>
      <c r="K134" s="1">
        <f t="shared" si="145"/>
      </c>
      <c r="L134" s="1">
        <f t="shared" si="131"/>
        <v>0</v>
      </c>
      <c r="M134" s="1">
        <f t="shared" si="132"/>
        <v>0</v>
      </c>
      <c r="N134" s="1">
        <f t="shared" si="133"/>
        <v>3</v>
      </c>
      <c r="O134" s="1">
        <f t="shared" si="115"/>
        <v>0</v>
      </c>
      <c r="P134" s="1">
        <f t="shared" si="116"/>
        <v>1</v>
      </c>
      <c r="Q134" s="1">
        <f t="shared" si="101"/>
        <v>0</v>
      </c>
      <c r="R134" s="1" t="str">
        <f t="shared" si="159"/>
        <v>◯</v>
      </c>
      <c r="S134" s="60" t="s">
        <v>55</v>
      </c>
      <c r="T134" s="94">
        <f t="shared" si="102"/>
        <v>0</v>
      </c>
      <c r="U134" s="94" t="str">
        <f t="shared" si="146"/>
        <v>◯</v>
      </c>
      <c r="W134" s="94">
        <f t="shared" si="117"/>
        <v>0</v>
      </c>
      <c r="X134" s="10">
        <f t="shared" si="118"/>
      </c>
      <c r="Y134" s="10" t="str">
        <f t="shared" si="147"/>
        <v>◎</v>
      </c>
      <c r="Z134" s="10">
        <f t="shared" si="148"/>
      </c>
      <c r="AA134" s="1">
        <f t="shared" si="149"/>
      </c>
      <c r="AB134" s="12">
        <f t="shared" si="150"/>
        <v>1</v>
      </c>
      <c r="AC134" s="12">
        <f t="shared" si="151"/>
        <v>72</v>
      </c>
      <c r="AF134" s="12">
        <v>5</v>
      </c>
      <c r="AG134" s="15" t="s">
        <v>168</v>
      </c>
      <c r="AH134" s="16">
        <f t="shared" si="125"/>
        <v>3</v>
      </c>
      <c r="AJ134" s="13">
        <v>0</v>
      </c>
      <c r="AK134" s="15" t="str">
        <f t="shared" si="157"/>
        <v>●</v>
      </c>
      <c r="AL134" s="12">
        <v>5</v>
      </c>
      <c r="AO134" s="14">
        <f t="shared" si="152"/>
        <v>47</v>
      </c>
      <c r="AP134" s="12">
        <f t="shared" si="153"/>
        <v>0</v>
      </c>
      <c r="AQ134" s="11">
        <f t="shared" si="154"/>
        <v>0</v>
      </c>
      <c r="AR134" s="11"/>
      <c r="AS134" s="10">
        <f t="shared" si="155"/>
      </c>
      <c r="AT134" s="10">
        <f t="shared" si="119"/>
      </c>
      <c r="AU134" s="1">
        <f t="shared" si="120"/>
        <v>2</v>
      </c>
      <c r="AV134" s="10">
        <f t="shared" si="108"/>
      </c>
      <c r="AW134" s="10" t="str">
        <f t="shared" si="109"/>
        <v>●</v>
      </c>
      <c r="AX134" s="10">
        <f t="shared" si="110"/>
        <v>0</v>
      </c>
      <c r="AZ134" s="1">
        <f t="shared" si="135"/>
      </c>
      <c r="BA134" s="11">
        <f t="shared" si="111"/>
      </c>
      <c r="BB134" s="1">
        <f t="shared" si="121"/>
        <v>2</v>
      </c>
      <c r="BC134" s="1">
        <f t="shared" si="122"/>
        <v>0</v>
      </c>
      <c r="BD134" s="1">
        <f t="shared" si="136"/>
      </c>
      <c r="BE134" s="1">
        <f t="shared" si="137"/>
      </c>
      <c r="BF134" s="1">
        <f t="shared" si="138"/>
      </c>
      <c r="BG134" s="1">
        <f t="shared" si="139"/>
      </c>
      <c r="BH134" s="1">
        <f t="shared" si="140"/>
      </c>
      <c r="BI134" s="1">
        <f t="shared" si="141"/>
      </c>
      <c r="BK134" s="1">
        <f t="shared" si="142"/>
      </c>
      <c r="BL134" s="1">
        <f t="shared" si="112"/>
      </c>
      <c r="BM134" s="1">
        <f t="shared" si="123"/>
        <v>3</v>
      </c>
      <c r="BN134" s="1">
        <f t="shared" si="124"/>
        <v>0</v>
      </c>
    </row>
    <row r="135" spans="1:66" ht="11.25" customHeight="1">
      <c r="A135" s="129" t="s">
        <v>169</v>
      </c>
      <c r="B135" s="90">
        <f t="shared" si="158"/>
        <v>124</v>
      </c>
      <c r="C135" s="11">
        <f t="shared" si="100"/>
        <v>0</v>
      </c>
      <c r="F135" s="79">
        <f t="shared" si="143"/>
      </c>
      <c r="G135" s="11">
        <f t="shared" si="144"/>
      </c>
      <c r="H135" s="1">
        <f t="shared" si="128"/>
      </c>
      <c r="I135" s="1">
        <f t="shared" si="129"/>
      </c>
      <c r="J135" s="1">
        <f t="shared" si="130"/>
      </c>
      <c r="K135" s="1">
        <f t="shared" si="145"/>
      </c>
      <c r="L135" s="1">
        <f t="shared" si="131"/>
      </c>
      <c r="M135" s="1">
        <f t="shared" si="132"/>
      </c>
      <c r="N135" s="1">
        <f t="shared" si="133"/>
      </c>
      <c r="O135" s="1">
        <f t="shared" si="115"/>
        <v>0</v>
      </c>
      <c r="P135" s="1">
        <f t="shared" si="116"/>
        <v>1</v>
      </c>
      <c r="Q135" s="1">
        <f t="shared" si="101"/>
      </c>
      <c r="R135" s="1">
        <f t="shared" si="159"/>
      </c>
      <c r="T135" s="94">
        <f t="shared" si="102"/>
        <v>0</v>
      </c>
      <c r="U135" s="94" t="str">
        <f t="shared" si="146"/>
        <v>●</v>
      </c>
      <c r="W135" s="94">
        <f t="shared" si="117"/>
        <v>0</v>
      </c>
      <c r="X135" s="10">
        <f t="shared" si="118"/>
      </c>
      <c r="Y135" s="10">
        <f t="shared" si="147"/>
      </c>
      <c r="Z135" s="10">
        <f t="shared" si="148"/>
      </c>
      <c r="AA135" s="1">
        <f t="shared" si="149"/>
        <v>1</v>
      </c>
      <c r="AB135" s="12">
        <f t="shared" si="150"/>
        <v>0</v>
      </c>
      <c r="AC135" s="12">
        <f t="shared" si="151"/>
        <v>72</v>
      </c>
      <c r="AF135" s="12">
        <v>5</v>
      </c>
      <c r="AG135" s="15" t="s">
        <v>70</v>
      </c>
      <c r="AH135" s="13">
        <v>1</v>
      </c>
      <c r="AJ135" s="16">
        <f t="shared" si="156"/>
        <v>3</v>
      </c>
      <c r="AK135" s="15" t="s">
        <v>168</v>
      </c>
      <c r="AL135" s="41">
        <v>5</v>
      </c>
      <c r="AO135" s="14">
        <f t="shared" si="152"/>
        <v>48</v>
      </c>
      <c r="AP135" s="12">
        <f t="shared" si="153"/>
        <v>1</v>
      </c>
      <c r="AQ135" s="11">
        <f t="shared" si="154"/>
      </c>
      <c r="AR135" s="11">
        <f>IF(AI135="△",AJ135,"")</f>
      </c>
      <c r="AS135" s="10">
        <f t="shared" si="155"/>
      </c>
      <c r="AT135" s="10">
        <f t="shared" si="119"/>
      </c>
      <c r="AU135" s="1">
        <f t="shared" si="120"/>
        <v>2</v>
      </c>
      <c r="AV135" s="10">
        <f t="shared" si="108"/>
      </c>
      <c r="AW135" s="10" t="str">
        <f t="shared" si="109"/>
        <v>◯</v>
      </c>
      <c r="AX135" s="10">
        <f t="shared" si="110"/>
        <v>0</v>
      </c>
      <c r="AY135" s="20" t="s">
        <v>55</v>
      </c>
      <c r="AZ135" s="1" t="str">
        <f t="shared" si="135"/>
        <v>◯</v>
      </c>
      <c r="BA135" s="11">
        <f t="shared" si="111"/>
        <v>0</v>
      </c>
      <c r="BB135" s="1">
        <f t="shared" si="121"/>
        <v>3</v>
      </c>
      <c r="BC135" s="1">
        <f t="shared" si="122"/>
        <v>0</v>
      </c>
      <c r="BD135" s="1">
        <f t="shared" si="136"/>
        <v>3</v>
      </c>
      <c r="BE135" s="1">
        <f t="shared" si="137"/>
        <v>1</v>
      </c>
      <c r="BF135" s="1">
        <f t="shared" si="138"/>
        <v>1</v>
      </c>
      <c r="BG135" s="1">
        <f t="shared" si="139"/>
      </c>
      <c r="BH135" s="1">
        <f t="shared" si="140"/>
      </c>
      <c r="BI135" s="1">
        <f t="shared" si="141"/>
      </c>
      <c r="BK135" s="1">
        <f t="shared" si="142"/>
      </c>
      <c r="BL135" s="1">
        <f t="shared" si="112"/>
      </c>
      <c r="BM135" s="1">
        <f t="shared" si="123"/>
        <v>3</v>
      </c>
      <c r="BN135" s="1">
        <f t="shared" si="124"/>
        <v>0</v>
      </c>
    </row>
    <row r="136" spans="1:66" ht="11.25" customHeight="1">
      <c r="A136" s="129" t="s">
        <v>169</v>
      </c>
      <c r="B136" s="90">
        <f t="shared" si="158"/>
        <v>125</v>
      </c>
      <c r="C136" s="11">
        <f t="shared" si="100"/>
        <v>0</v>
      </c>
      <c r="F136" s="79">
        <f t="shared" si="143"/>
      </c>
      <c r="G136" s="11">
        <f t="shared" si="144"/>
      </c>
      <c r="H136" s="1">
        <f t="shared" si="128"/>
      </c>
      <c r="I136" s="1">
        <f t="shared" si="129"/>
      </c>
      <c r="J136" s="1">
        <f t="shared" si="130"/>
      </c>
      <c r="K136" s="1">
        <f t="shared" si="145"/>
      </c>
      <c r="L136" s="1">
        <f t="shared" si="131"/>
      </c>
      <c r="M136" s="1">
        <f t="shared" si="132"/>
      </c>
      <c r="N136" s="1">
        <f t="shared" si="133"/>
      </c>
      <c r="O136" s="1">
        <f t="shared" si="115"/>
        <v>0</v>
      </c>
      <c r="P136" s="1">
        <f t="shared" si="116"/>
        <v>1</v>
      </c>
      <c r="Q136" s="1">
        <f t="shared" si="101"/>
      </c>
      <c r="R136" s="1">
        <f t="shared" si="159"/>
      </c>
      <c r="T136" s="94">
        <f t="shared" si="102"/>
        <v>0</v>
      </c>
      <c r="U136" s="94" t="str">
        <f t="shared" si="146"/>
        <v>◯</v>
      </c>
      <c r="W136" s="94">
        <f t="shared" si="117"/>
        <v>1</v>
      </c>
      <c r="X136" s="10" t="str">
        <f t="shared" si="118"/>
        <v>◯</v>
      </c>
      <c r="Y136" s="10">
        <f t="shared" si="147"/>
      </c>
      <c r="Z136" s="10">
        <f t="shared" si="148"/>
      </c>
      <c r="AA136" s="1">
        <f t="shared" si="149"/>
      </c>
      <c r="AB136" s="12">
        <f t="shared" si="150"/>
        <v>1</v>
      </c>
      <c r="AC136" s="12">
        <f t="shared" si="151"/>
        <v>73</v>
      </c>
      <c r="AF136" s="12">
        <v>5</v>
      </c>
      <c r="AG136" s="15" t="s">
        <v>168</v>
      </c>
      <c r="AH136" s="16">
        <f t="shared" si="125"/>
        <v>3</v>
      </c>
      <c r="AJ136" s="13">
        <v>2</v>
      </c>
      <c r="AK136" s="15" t="str">
        <f t="shared" si="157"/>
        <v>●</v>
      </c>
      <c r="AL136" s="12">
        <v>5</v>
      </c>
      <c r="AO136" s="14">
        <f t="shared" si="152"/>
        <v>48</v>
      </c>
      <c r="AP136" s="12">
        <f t="shared" si="153"/>
        <v>0</v>
      </c>
      <c r="AQ136" s="11">
        <f t="shared" si="154"/>
        <v>2</v>
      </c>
      <c r="AR136" s="11"/>
      <c r="AS136" s="10">
        <f t="shared" si="155"/>
      </c>
      <c r="AT136" s="10" t="str">
        <f t="shared" si="119"/>
        <v>●</v>
      </c>
      <c r="AU136" s="1">
        <f t="shared" si="120"/>
        <v>0</v>
      </c>
      <c r="AV136" s="10">
        <f t="shared" si="108"/>
      </c>
      <c r="AW136" s="10" t="str">
        <f t="shared" si="109"/>
        <v>●</v>
      </c>
      <c r="AX136" s="10">
        <f t="shared" si="110"/>
        <v>0</v>
      </c>
      <c r="AY136" s="20" t="s">
        <v>55</v>
      </c>
      <c r="AZ136" s="1" t="str">
        <f t="shared" si="135"/>
        <v>●</v>
      </c>
      <c r="BA136" s="11">
        <f t="shared" si="111"/>
        <v>0</v>
      </c>
      <c r="BB136" s="1">
        <f t="shared" si="121"/>
        <v>0</v>
      </c>
      <c r="BC136" s="1">
        <f t="shared" si="122"/>
        <v>1</v>
      </c>
      <c r="BD136" s="1">
        <f t="shared" si="136"/>
        <v>2</v>
      </c>
      <c r="BE136" s="1">
        <f t="shared" si="137"/>
        <v>3</v>
      </c>
      <c r="BF136" s="1">
        <f t="shared" si="138"/>
      </c>
      <c r="BG136" s="1">
        <f t="shared" si="139"/>
        <v>2</v>
      </c>
      <c r="BH136" s="1">
        <f t="shared" si="140"/>
      </c>
      <c r="BI136" s="1">
        <f t="shared" si="141"/>
      </c>
      <c r="BK136" s="1">
        <f t="shared" si="142"/>
      </c>
      <c r="BL136" s="1" t="str">
        <f t="shared" si="112"/>
        <v>●</v>
      </c>
      <c r="BM136" s="1">
        <f t="shared" si="123"/>
        <v>0</v>
      </c>
      <c r="BN136" s="1">
        <f t="shared" si="124"/>
        <v>1</v>
      </c>
    </row>
    <row r="137" spans="1:66" ht="11.25" customHeight="1">
      <c r="A137" s="129" t="s">
        <v>169</v>
      </c>
      <c r="B137" s="90">
        <f t="shared" si="158"/>
        <v>126</v>
      </c>
      <c r="C137" s="11">
        <f t="shared" si="100"/>
        <v>0</v>
      </c>
      <c r="F137" s="79">
        <f t="shared" si="143"/>
      </c>
      <c r="G137" s="11">
        <f t="shared" si="144"/>
      </c>
      <c r="H137" s="1">
        <f t="shared" si="128"/>
      </c>
      <c r="I137" s="1">
        <f t="shared" si="129"/>
      </c>
      <c r="J137" s="1">
        <f t="shared" si="130"/>
      </c>
      <c r="K137" s="1">
        <f t="shared" si="145"/>
      </c>
      <c r="L137" s="1">
        <f t="shared" si="131"/>
      </c>
      <c r="M137" s="1">
        <f t="shared" si="132"/>
      </c>
      <c r="N137" s="1">
        <f t="shared" si="133"/>
      </c>
      <c r="O137" s="1">
        <f t="shared" si="115"/>
        <v>0</v>
      </c>
      <c r="P137" s="1">
        <f t="shared" si="116"/>
        <v>1</v>
      </c>
      <c r="Q137" s="1">
        <f t="shared" si="101"/>
      </c>
      <c r="R137" s="1">
        <f t="shared" si="159"/>
      </c>
      <c r="T137" s="94">
        <f t="shared" si="102"/>
        <v>0</v>
      </c>
      <c r="U137" s="94" t="str">
        <f t="shared" si="146"/>
        <v>◯</v>
      </c>
      <c r="W137" s="94">
        <f t="shared" si="117"/>
        <v>1</v>
      </c>
      <c r="X137" s="10">
        <f t="shared" si="118"/>
      </c>
      <c r="Y137" s="10" t="str">
        <f t="shared" si="147"/>
        <v>◎</v>
      </c>
      <c r="Z137" s="10">
        <f t="shared" si="148"/>
      </c>
      <c r="AA137" s="1">
        <f t="shared" si="149"/>
      </c>
      <c r="AB137" s="12">
        <f t="shared" si="150"/>
        <v>2</v>
      </c>
      <c r="AC137" s="12">
        <f t="shared" si="151"/>
        <v>74</v>
      </c>
      <c r="AF137" s="12">
        <v>5</v>
      </c>
      <c r="AG137" s="15" t="s">
        <v>168</v>
      </c>
      <c r="AH137" s="16">
        <f t="shared" si="125"/>
        <v>3</v>
      </c>
      <c r="AJ137" s="13">
        <v>0</v>
      </c>
      <c r="AK137" s="15" t="str">
        <f t="shared" si="157"/>
        <v>●</v>
      </c>
      <c r="AL137" s="41">
        <v>5</v>
      </c>
      <c r="AO137" s="14">
        <f t="shared" si="152"/>
        <v>48</v>
      </c>
      <c r="AP137" s="12">
        <f t="shared" si="153"/>
        <v>0</v>
      </c>
      <c r="AQ137" s="11">
        <f t="shared" si="154"/>
        <v>0</v>
      </c>
      <c r="AR137" s="11">
        <f>IF(AI137="△",AJ137,"")</f>
      </c>
      <c r="AS137" s="10">
        <f t="shared" si="155"/>
      </c>
      <c r="AT137" s="10">
        <f t="shared" si="119"/>
      </c>
      <c r="AU137" s="1">
        <f t="shared" si="120"/>
        <v>0</v>
      </c>
      <c r="AV137" s="10">
        <f t="shared" si="108"/>
      </c>
      <c r="AW137" s="10" t="str">
        <f t="shared" si="109"/>
        <v>●</v>
      </c>
      <c r="AX137" s="10">
        <f t="shared" si="110"/>
        <v>0</v>
      </c>
      <c r="AY137" s="20" t="s">
        <v>55</v>
      </c>
      <c r="AZ137" s="1" t="str">
        <f t="shared" si="135"/>
        <v>●</v>
      </c>
      <c r="BA137" s="11">
        <f t="shared" si="111"/>
        <v>0</v>
      </c>
      <c r="BB137" s="1">
        <f t="shared" si="121"/>
        <v>0</v>
      </c>
      <c r="BC137" s="1">
        <f t="shared" si="122"/>
        <v>2</v>
      </c>
      <c r="BD137" s="1">
        <f t="shared" si="136"/>
        <v>0</v>
      </c>
      <c r="BE137" s="1">
        <f t="shared" si="137"/>
        <v>3</v>
      </c>
      <c r="BF137" s="1">
        <f t="shared" si="138"/>
      </c>
      <c r="BG137" s="1">
        <f t="shared" si="139"/>
        <v>0</v>
      </c>
      <c r="BH137" s="1">
        <f t="shared" si="140"/>
      </c>
      <c r="BI137" s="1">
        <f t="shared" si="141"/>
      </c>
      <c r="BK137" s="1">
        <f t="shared" si="142"/>
      </c>
      <c r="BL137" s="1">
        <f t="shared" si="112"/>
      </c>
      <c r="BM137" s="1">
        <f t="shared" si="123"/>
        <v>0</v>
      </c>
      <c r="BN137" s="1">
        <f t="shared" si="124"/>
        <v>1</v>
      </c>
    </row>
    <row r="138" spans="1:66" ht="11.25" customHeight="1">
      <c r="A138" s="129" t="s">
        <v>169</v>
      </c>
      <c r="B138" s="90">
        <f t="shared" si="158"/>
        <v>127</v>
      </c>
      <c r="C138" s="11">
        <f t="shared" si="100"/>
        <v>0</v>
      </c>
      <c r="F138" s="79">
        <f t="shared" si="143"/>
      </c>
      <c r="G138" s="11">
        <f t="shared" si="144"/>
      </c>
      <c r="H138" s="1">
        <f t="shared" si="128"/>
      </c>
      <c r="I138" s="1">
        <f t="shared" si="129"/>
      </c>
      <c r="J138" s="1">
        <f t="shared" si="130"/>
      </c>
      <c r="K138" s="1">
        <f t="shared" si="145"/>
      </c>
      <c r="L138" s="1">
        <f t="shared" si="131"/>
      </c>
      <c r="M138" s="1">
        <f t="shared" si="132"/>
      </c>
      <c r="N138" s="1">
        <f t="shared" si="133"/>
      </c>
      <c r="O138" s="1">
        <f t="shared" si="115"/>
        <v>0</v>
      </c>
      <c r="P138" s="1">
        <f t="shared" si="116"/>
        <v>1</v>
      </c>
      <c r="Q138" s="1">
        <f t="shared" si="101"/>
      </c>
      <c r="R138" s="1">
        <f t="shared" si="159"/>
      </c>
      <c r="T138" s="94">
        <f t="shared" si="102"/>
        <v>0</v>
      </c>
      <c r="U138" s="94" t="str">
        <f t="shared" si="146"/>
        <v>◯</v>
      </c>
      <c r="W138" s="94">
        <f t="shared" si="117"/>
        <v>1</v>
      </c>
      <c r="X138" s="10">
        <f t="shared" si="118"/>
      </c>
      <c r="Y138" s="10" t="str">
        <f t="shared" si="147"/>
        <v>◎</v>
      </c>
      <c r="Z138" s="10">
        <f t="shared" si="148"/>
      </c>
      <c r="AA138" s="1">
        <f t="shared" si="149"/>
      </c>
      <c r="AB138" s="12">
        <f t="shared" si="150"/>
        <v>3</v>
      </c>
      <c r="AC138" s="12">
        <f t="shared" si="151"/>
        <v>75</v>
      </c>
      <c r="AF138" s="12">
        <v>5</v>
      </c>
      <c r="AG138" s="15" t="s">
        <v>168</v>
      </c>
      <c r="AH138" s="16">
        <f t="shared" si="125"/>
        <v>3</v>
      </c>
      <c r="AJ138" s="13">
        <v>0</v>
      </c>
      <c r="AK138" s="15" t="str">
        <f t="shared" si="157"/>
        <v>●</v>
      </c>
      <c r="AL138" s="12">
        <v>5</v>
      </c>
      <c r="AO138" s="14">
        <f t="shared" si="152"/>
        <v>48</v>
      </c>
      <c r="AP138" s="12">
        <f t="shared" si="153"/>
        <v>0</v>
      </c>
      <c r="AQ138" s="11">
        <f t="shared" si="154"/>
        <v>0</v>
      </c>
      <c r="AR138" s="11"/>
      <c r="AS138" s="10">
        <f t="shared" si="155"/>
      </c>
      <c r="AT138" s="10">
        <f t="shared" si="119"/>
      </c>
      <c r="AU138" s="1">
        <f t="shared" si="120"/>
        <v>0</v>
      </c>
      <c r="AV138" s="10">
        <f t="shared" si="108"/>
      </c>
      <c r="AW138" s="10" t="str">
        <f t="shared" si="109"/>
        <v>●</v>
      </c>
      <c r="AX138" s="10">
        <f t="shared" si="110"/>
        <v>0</v>
      </c>
      <c r="AY138" s="20" t="s">
        <v>55</v>
      </c>
      <c r="AZ138" s="1" t="str">
        <f t="shared" si="135"/>
        <v>●</v>
      </c>
      <c r="BA138" s="11">
        <f t="shared" si="111"/>
        <v>0</v>
      </c>
      <c r="BB138" s="1">
        <f t="shared" si="121"/>
        <v>0</v>
      </c>
      <c r="BC138" s="1">
        <f t="shared" si="122"/>
        <v>3</v>
      </c>
      <c r="BD138" s="1">
        <f t="shared" si="136"/>
        <v>0</v>
      </c>
      <c r="BE138" s="1">
        <f t="shared" si="137"/>
        <v>3</v>
      </c>
      <c r="BF138" s="1">
        <f t="shared" si="138"/>
      </c>
      <c r="BG138" s="1">
        <f t="shared" si="139"/>
        <v>0</v>
      </c>
      <c r="BH138" s="1">
        <f t="shared" si="140"/>
      </c>
      <c r="BI138" s="1">
        <f t="shared" si="141"/>
      </c>
      <c r="BK138" s="1">
        <f t="shared" si="142"/>
      </c>
      <c r="BL138" s="1">
        <f t="shared" si="112"/>
      </c>
      <c r="BM138" s="1">
        <f t="shared" si="123"/>
        <v>0</v>
      </c>
      <c r="BN138" s="1">
        <f t="shared" si="124"/>
        <v>1</v>
      </c>
    </row>
    <row r="139" spans="1:66" ht="11.25" customHeight="1">
      <c r="A139" s="129" t="s">
        <v>169</v>
      </c>
      <c r="B139" s="90">
        <f t="shared" si="158"/>
        <v>128</v>
      </c>
      <c r="C139" s="11">
        <f t="shared" si="100"/>
        <v>0</v>
      </c>
      <c r="F139" s="79">
        <f t="shared" si="143"/>
      </c>
      <c r="G139" s="11">
        <f t="shared" si="144"/>
      </c>
      <c r="H139" s="1">
        <f t="shared" si="128"/>
      </c>
      <c r="I139" s="1">
        <f t="shared" si="129"/>
      </c>
      <c r="J139" s="1">
        <f t="shared" si="130"/>
      </c>
      <c r="K139" s="1">
        <f t="shared" si="145"/>
      </c>
      <c r="L139" s="1">
        <f t="shared" si="131"/>
      </c>
      <c r="M139" s="1">
        <f t="shared" si="132"/>
      </c>
      <c r="N139" s="1">
        <f t="shared" si="133"/>
      </c>
      <c r="O139" s="1">
        <f t="shared" si="115"/>
        <v>0</v>
      </c>
      <c r="P139" s="1">
        <f t="shared" si="116"/>
        <v>1</v>
      </c>
      <c r="Q139" s="1">
        <f t="shared" si="101"/>
      </c>
      <c r="R139" s="1">
        <f t="shared" si="159"/>
      </c>
      <c r="T139" s="94">
        <f t="shared" si="102"/>
        <v>0</v>
      </c>
      <c r="U139" s="94" t="str">
        <f t="shared" si="146"/>
        <v>◯</v>
      </c>
      <c r="W139" s="94">
        <f t="shared" si="117"/>
        <v>1</v>
      </c>
      <c r="X139" s="10">
        <f t="shared" si="118"/>
      </c>
      <c r="Y139" s="10" t="str">
        <f t="shared" si="147"/>
        <v>◎</v>
      </c>
      <c r="Z139" s="10">
        <f t="shared" si="148"/>
      </c>
      <c r="AA139" s="1">
        <f t="shared" si="149"/>
      </c>
      <c r="AB139" s="12">
        <f t="shared" si="150"/>
        <v>4</v>
      </c>
      <c r="AC139" s="12">
        <f t="shared" si="151"/>
        <v>76</v>
      </c>
      <c r="AF139" s="12">
        <v>5</v>
      </c>
      <c r="AG139" s="15" t="s">
        <v>168</v>
      </c>
      <c r="AH139" s="16">
        <f t="shared" si="125"/>
        <v>3</v>
      </c>
      <c r="AJ139" s="13">
        <v>0</v>
      </c>
      <c r="AK139" s="15" t="str">
        <f t="shared" si="157"/>
        <v>●</v>
      </c>
      <c r="AL139" s="41">
        <v>5</v>
      </c>
      <c r="AO139" s="14">
        <f t="shared" si="152"/>
        <v>48</v>
      </c>
      <c r="AP139" s="12">
        <f t="shared" si="153"/>
        <v>0</v>
      </c>
      <c r="AQ139" s="11">
        <f t="shared" si="154"/>
        <v>0</v>
      </c>
      <c r="AR139" s="11">
        <f>IF(AI139="△",AJ139,"")</f>
      </c>
      <c r="AS139" s="10">
        <f t="shared" si="155"/>
      </c>
      <c r="AT139" s="10">
        <f t="shared" si="119"/>
      </c>
      <c r="AU139" s="1">
        <f t="shared" si="120"/>
        <v>0</v>
      </c>
      <c r="AV139" s="10">
        <f t="shared" si="108"/>
      </c>
      <c r="AW139" s="10" t="str">
        <f t="shared" si="109"/>
        <v>●</v>
      </c>
      <c r="AX139" s="10">
        <f t="shared" si="110"/>
        <v>0</v>
      </c>
      <c r="AY139" s="20" t="s">
        <v>55</v>
      </c>
      <c r="AZ139" s="1" t="str">
        <f t="shared" si="135"/>
        <v>●</v>
      </c>
      <c r="BA139" s="11">
        <f t="shared" si="111"/>
        <v>0</v>
      </c>
      <c r="BB139" s="1">
        <f t="shared" si="121"/>
        <v>0</v>
      </c>
      <c r="BC139" s="1">
        <f t="shared" si="122"/>
        <v>4</v>
      </c>
      <c r="BD139" s="1">
        <f t="shared" si="136"/>
        <v>0</v>
      </c>
      <c r="BE139" s="1">
        <f t="shared" si="137"/>
        <v>3</v>
      </c>
      <c r="BF139" s="1">
        <f t="shared" si="138"/>
      </c>
      <c r="BG139" s="1">
        <f t="shared" si="139"/>
        <v>0</v>
      </c>
      <c r="BH139" s="1">
        <f t="shared" si="140"/>
      </c>
      <c r="BI139" s="1">
        <f t="shared" si="141"/>
      </c>
      <c r="BK139" s="1">
        <f t="shared" si="142"/>
      </c>
      <c r="BL139" s="1">
        <f t="shared" si="112"/>
      </c>
      <c r="BM139" s="1">
        <f t="shared" si="123"/>
        <v>0</v>
      </c>
      <c r="BN139" s="1">
        <f t="shared" si="124"/>
        <v>1</v>
      </c>
    </row>
    <row r="140" spans="1:66" ht="11.25" customHeight="1">
      <c r="A140" s="129" t="s">
        <v>169</v>
      </c>
      <c r="B140" s="90">
        <f t="shared" si="158"/>
        <v>129</v>
      </c>
      <c r="C140" s="11">
        <f t="shared" si="100"/>
        <v>0</v>
      </c>
      <c r="F140" s="79">
        <f t="shared" si="143"/>
      </c>
      <c r="G140" s="11">
        <f t="shared" si="144"/>
      </c>
      <c r="H140" s="1">
        <f aca="true" t="shared" si="160" ref="H140:H148">IF(J140="△",AJ140,"")</f>
      </c>
      <c r="I140" s="1">
        <f aca="true" t="shared" si="161" ref="I140:I148">IF(J140="△",AH140,"")</f>
      </c>
      <c r="J140" s="1">
        <f aca="true" t="shared" si="162" ref="J140:J148">IF(R140="△",R140,"")</f>
      </c>
      <c r="K140" s="1">
        <f t="shared" si="145"/>
      </c>
      <c r="L140" s="1">
        <f aca="true" t="shared" si="163" ref="L140:L148">IF(R140="◯",M140,"")</f>
      </c>
      <c r="M140" s="1">
        <f aca="true" t="shared" si="164" ref="M140:M148">IF(S140="★",AJ140,"")</f>
      </c>
      <c r="N140" s="1">
        <f aca="true" t="shared" si="165" ref="N140:N148">IF(S140="★",AH140,"")</f>
      </c>
      <c r="O140" s="1">
        <f t="shared" si="115"/>
        <v>0</v>
      </c>
      <c r="P140" s="1">
        <f t="shared" si="116"/>
        <v>1</v>
      </c>
      <c r="Q140" s="1">
        <f t="shared" si="101"/>
      </c>
      <c r="R140" s="1">
        <f t="shared" si="159"/>
      </c>
      <c r="T140" s="94">
        <f t="shared" si="102"/>
        <v>0</v>
      </c>
      <c r="U140" s="94" t="str">
        <f t="shared" si="146"/>
        <v>●</v>
      </c>
      <c r="W140" s="94">
        <f t="shared" si="117"/>
        <v>0</v>
      </c>
      <c r="X140" s="10" t="str">
        <f t="shared" si="118"/>
        <v>●</v>
      </c>
      <c r="Y140" s="10">
        <f t="shared" si="147"/>
      </c>
      <c r="Z140" s="10">
        <f t="shared" si="148"/>
      </c>
      <c r="AA140" s="1">
        <f t="shared" si="149"/>
        <v>2</v>
      </c>
      <c r="AB140" s="12">
        <f t="shared" si="150"/>
        <v>0</v>
      </c>
      <c r="AC140" s="12">
        <f t="shared" si="151"/>
        <v>76</v>
      </c>
      <c r="AF140" s="12">
        <v>5</v>
      </c>
      <c r="AG140" s="15" t="s">
        <v>70</v>
      </c>
      <c r="AH140" s="13">
        <v>2</v>
      </c>
      <c r="AJ140" s="16">
        <f t="shared" si="156"/>
        <v>3</v>
      </c>
      <c r="AK140" s="15" t="s">
        <v>168</v>
      </c>
      <c r="AL140" s="12">
        <v>5</v>
      </c>
      <c r="AO140" s="14">
        <f t="shared" si="152"/>
        <v>49</v>
      </c>
      <c r="AP140" s="12">
        <f t="shared" si="153"/>
        <v>1</v>
      </c>
      <c r="AQ140" s="11">
        <f t="shared" si="154"/>
      </c>
      <c r="AR140" s="11"/>
      <c r="AS140" s="10">
        <f t="shared" si="155"/>
      </c>
      <c r="AT140" s="10" t="str">
        <f t="shared" si="119"/>
        <v>◯</v>
      </c>
      <c r="AU140" s="1">
        <f t="shared" si="120"/>
        <v>1</v>
      </c>
      <c r="AV140" s="10">
        <f t="shared" si="108"/>
      </c>
      <c r="AW140" s="10" t="str">
        <f t="shared" si="109"/>
        <v>◯</v>
      </c>
      <c r="AX140" s="10">
        <f t="shared" si="110"/>
        <v>0</v>
      </c>
      <c r="AY140" s="20" t="s">
        <v>55</v>
      </c>
      <c r="AZ140" s="1" t="str">
        <f aca="true" t="shared" si="166" ref="AZ140:AZ148">IF(AY140="★",AK140,"")</f>
        <v>◯</v>
      </c>
      <c r="BA140" s="11">
        <f t="shared" si="111"/>
        <v>0</v>
      </c>
      <c r="BB140" s="1">
        <f t="shared" si="121"/>
        <v>1</v>
      </c>
      <c r="BC140" s="1">
        <f t="shared" si="122"/>
        <v>0</v>
      </c>
      <c r="BD140" s="1">
        <f aca="true" t="shared" si="167" ref="BD140:BD148">IF(AY140="★",AJ140,"")</f>
        <v>3</v>
      </c>
      <c r="BE140" s="1">
        <f aca="true" t="shared" si="168" ref="BE140:BE148">IF(AY140="★",AH140,"")</f>
        <v>2</v>
      </c>
      <c r="BF140" s="1">
        <f aca="true" t="shared" si="169" ref="BF140:BF148">IF(AK140="◯",BE140,"")</f>
        <v>2</v>
      </c>
      <c r="BG140" s="1">
        <f aca="true" t="shared" si="170" ref="BG140:BG148">IF(AY140="★",AQ140,"")</f>
      </c>
      <c r="BH140" s="1">
        <f aca="true" t="shared" si="171" ref="BH140:BH148">IF(AZ140="△",AZ140,"")</f>
      </c>
      <c r="BI140" s="1">
        <f aca="true" t="shared" si="172" ref="BI140:BI148">IF(BH140="△",AJ140,"")</f>
      </c>
      <c r="BK140" s="1">
        <f aca="true" t="shared" si="173" ref="BK140:BK148">IF(AY140="★",AS140,"")</f>
      </c>
      <c r="BL140" s="1" t="str">
        <f t="shared" si="112"/>
        <v>◯</v>
      </c>
      <c r="BM140" s="1">
        <f t="shared" si="123"/>
        <v>1</v>
      </c>
      <c r="BN140" s="1">
        <f t="shared" si="124"/>
        <v>0</v>
      </c>
    </row>
    <row r="141" spans="1:66" ht="11.25" customHeight="1">
      <c r="A141" s="129" t="s">
        <v>169</v>
      </c>
      <c r="B141" s="90">
        <f t="shared" si="158"/>
        <v>130</v>
      </c>
      <c r="C141" s="11">
        <f aca="true" t="shared" si="174" ref="C141:C148">AF141-AL141</f>
        <v>0</v>
      </c>
      <c r="F141" s="79">
        <f t="shared" si="143"/>
      </c>
      <c r="G141" s="11">
        <f t="shared" si="144"/>
      </c>
      <c r="H141" s="1">
        <f t="shared" si="160"/>
      </c>
      <c r="I141" s="1">
        <f t="shared" si="161"/>
      </c>
      <c r="J141" s="1">
        <f t="shared" si="162"/>
      </c>
      <c r="K141" s="1">
        <f t="shared" si="145"/>
      </c>
      <c r="L141" s="1">
        <f t="shared" si="163"/>
      </c>
      <c r="M141" s="1">
        <f t="shared" si="164"/>
      </c>
      <c r="N141" s="1">
        <f t="shared" si="165"/>
      </c>
      <c r="O141" s="1">
        <f t="shared" si="115"/>
        <v>0</v>
      </c>
      <c r="P141" s="1">
        <f t="shared" si="116"/>
        <v>1</v>
      </c>
      <c r="Q141" s="1">
        <f aca="true" t="shared" si="175" ref="Q141:Q203">IF(S141="★",AD141,"")</f>
      </c>
      <c r="R141" s="1">
        <f t="shared" si="159"/>
      </c>
      <c r="T141" s="94">
        <f aca="true" t="shared" si="176" ref="T141:T148">IF(C141=0,IF(AF141&gt;0,AI141,""),"")</f>
        <v>0</v>
      </c>
      <c r="U141" s="94" t="str">
        <f aca="true" t="shared" si="177" ref="U141:U148">IF(C141=0,IF(AF141&gt;0,AG141,""),"")</f>
        <v>●</v>
      </c>
      <c r="W141" s="94">
        <f t="shared" si="117"/>
        <v>0</v>
      </c>
      <c r="X141" s="10" t="str">
        <f t="shared" si="118"/>
        <v>●</v>
      </c>
      <c r="Y141" s="10">
        <f t="shared" si="147"/>
      </c>
      <c r="Z141" s="10">
        <f t="shared" si="148"/>
      </c>
      <c r="AA141" s="1">
        <f t="shared" si="149"/>
        <v>2</v>
      </c>
      <c r="AB141" s="12">
        <f t="shared" si="150"/>
        <v>0</v>
      </c>
      <c r="AC141" s="12">
        <f t="shared" si="151"/>
        <v>76</v>
      </c>
      <c r="AF141" s="12">
        <v>5</v>
      </c>
      <c r="AG141" s="15" t="s">
        <v>70</v>
      </c>
      <c r="AH141" s="13">
        <v>2</v>
      </c>
      <c r="AJ141" s="16">
        <f t="shared" si="156"/>
        <v>3</v>
      </c>
      <c r="AK141" s="15" t="s">
        <v>168</v>
      </c>
      <c r="AL141" s="41">
        <v>5</v>
      </c>
      <c r="AO141" s="14">
        <f t="shared" si="152"/>
        <v>50</v>
      </c>
      <c r="AP141" s="12">
        <f t="shared" si="153"/>
        <v>2</v>
      </c>
      <c r="AQ141" s="11">
        <f t="shared" si="154"/>
      </c>
      <c r="AR141" s="11">
        <f>IF(AI141="△",AJ141,"")</f>
      </c>
      <c r="AS141" s="10">
        <f t="shared" si="155"/>
      </c>
      <c r="AT141" s="10" t="str">
        <f t="shared" si="119"/>
        <v>◯</v>
      </c>
      <c r="AU141" s="1">
        <f t="shared" si="120"/>
        <v>2</v>
      </c>
      <c r="AV141" s="10">
        <f aca="true" t="shared" si="178" ref="AV141:AV148">IF(C141=0,"",AK141)</f>
      </c>
      <c r="AW141" s="10" t="str">
        <f aca="true" t="shared" si="179" ref="AW141:AW148">IF(C141=0,IF(AL141&gt;0,AK141,""),"")</f>
        <v>◯</v>
      </c>
      <c r="AX141" s="10">
        <f aca="true" t="shared" si="180" ref="AX141:AX148">IF(C141=0,IF(AL141&gt;0,AI141,""),"")</f>
        <v>0</v>
      </c>
      <c r="AY141" s="20" t="s">
        <v>55</v>
      </c>
      <c r="AZ141" s="1" t="str">
        <f t="shared" si="166"/>
        <v>◯</v>
      </c>
      <c r="BA141" s="11">
        <f aca="true" t="shared" si="181" ref="BA141:BA203">IF(AY141="★",AN141,"")</f>
        <v>0</v>
      </c>
      <c r="BB141" s="1">
        <f t="shared" si="121"/>
        <v>2</v>
      </c>
      <c r="BC141" s="1">
        <f t="shared" si="122"/>
        <v>0</v>
      </c>
      <c r="BD141" s="1">
        <f t="shared" si="167"/>
        <v>3</v>
      </c>
      <c r="BE141" s="1">
        <f t="shared" si="168"/>
        <v>2</v>
      </c>
      <c r="BF141" s="1">
        <f t="shared" si="169"/>
        <v>2</v>
      </c>
      <c r="BG141" s="1">
        <f t="shared" si="170"/>
      </c>
      <c r="BH141" s="1">
        <f t="shared" si="171"/>
      </c>
      <c r="BI141" s="1">
        <f t="shared" si="172"/>
      </c>
      <c r="BK141" s="1">
        <f t="shared" si="173"/>
      </c>
      <c r="BL141" s="1" t="str">
        <f aca="true" t="shared" si="182" ref="BL141:BL148">IF(AY141="★",AT141,"")</f>
        <v>◯</v>
      </c>
      <c r="BM141" s="1">
        <f t="shared" si="123"/>
        <v>2</v>
      </c>
      <c r="BN141" s="1">
        <f t="shared" si="124"/>
        <v>0</v>
      </c>
    </row>
    <row r="142" spans="1:66" ht="11.25" customHeight="1">
      <c r="A142" s="129" t="s">
        <v>169</v>
      </c>
      <c r="B142" s="90">
        <f t="shared" si="158"/>
        <v>131</v>
      </c>
      <c r="C142" s="11">
        <f t="shared" si="174"/>
        <v>0</v>
      </c>
      <c r="F142" s="79">
        <f t="shared" si="143"/>
      </c>
      <c r="G142" s="11">
        <f t="shared" si="144"/>
      </c>
      <c r="H142" s="1">
        <f t="shared" si="160"/>
      </c>
      <c r="I142" s="1">
        <f t="shared" si="161"/>
      </c>
      <c r="J142" s="1">
        <f t="shared" si="162"/>
      </c>
      <c r="K142" s="1">
        <f t="shared" si="145"/>
      </c>
      <c r="L142" s="1">
        <f t="shared" si="163"/>
      </c>
      <c r="M142" s="1">
        <f t="shared" si="164"/>
      </c>
      <c r="N142" s="1">
        <f t="shared" si="165"/>
      </c>
      <c r="O142" s="1">
        <f aca="true" t="shared" si="183" ref="O142:O148">IF(R142="●",O141+1,IF(R142="△",O141,IF(R142="◯",0,O141)))</f>
        <v>0</v>
      </c>
      <c r="P142" s="1">
        <f aca="true" t="shared" si="184" ref="P142:P148">IF(R142="◯",P141+1,IF(R142="△",P141,IF(R142="●",0,P141)))</f>
        <v>1</v>
      </c>
      <c r="Q142" s="1">
        <f t="shared" si="175"/>
      </c>
      <c r="R142" s="1">
        <f t="shared" si="159"/>
      </c>
      <c r="T142" s="94">
        <f t="shared" si="176"/>
        <v>0</v>
      </c>
      <c r="U142" s="94" t="str">
        <f t="shared" si="177"/>
        <v>◯</v>
      </c>
      <c r="W142" s="94">
        <f aca="true" t="shared" si="185" ref="W142:W148">IF(X142="◯",W141+1,IF(X142="△",W141,IF(X142="●",0,W141)))</f>
        <v>1</v>
      </c>
      <c r="X142" s="10" t="str">
        <f aca="true" t="shared" si="186" ref="X142:X148">IF(AH142=0,IF(AH142+AJ142=5,AG142,""),IF(AH142=1,IF(AH142+AJ142=5,AG142,""),IF(AH142=2,IF(AH142+AJ142=5,AG142,""),IF(AH142=3,IF(AH142+AJ142=5,AG142,""),""))))</f>
        <v>◯</v>
      </c>
      <c r="Y142" s="10">
        <f t="shared" si="147"/>
      </c>
      <c r="Z142" s="10">
        <f t="shared" si="148"/>
      </c>
      <c r="AA142" s="1">
        <f t="shared" si="149"/>
      </c>
      <c r="AB142" s="12">
        <f t="shared" si="150"/>
        <v>1</v>
      </c>
      <c r="AC142" s="12">
        <f t="shared" si="151"/>
        <v>77</v>
      </c>
      <c r="AF142" s="12">
        <v>5</v>
      </c>
      <c r="AG142" s="15" t="s">
        <v>168</v>
      </c>
      <c r="AH142" s="16">
        <f t="shared" si="125"/>
        <v>3</v>
      </c>
      <c r="AJ142" s="13">
        <v>2</v>
      </c>
      <c r="AK142" s="15" t="str">
        <f t="shared" si="157"/>
        <v>●</v>
      </c>
      <c r="AL142" s="12">
        <v>5</v>
      </c>
      <c r="AO142" s="14">
        <f t="shared" si="152"/>
        <v>50</v>
      </c>
      <c r="AP142" s="12">
        <f t="shared" si="153"/>
        <v>0</v>
      </c>
      <c r="AQ142" s="11">
        <f t="shared" si="154"/>
        <v>2</v>
      </c>
      <c r="AR142" s="11"/>
      <c r="AS142" s="10">
        <f t="shared" si="155"/>
      </c>
      <c r="AT142" s="10" t="str">
        <f aca="true" t="shared" si="187" ref="AT142:AT148">IF(AH142=0,IF(AH142+AJ142=5,AK142,""),IF(AH142=1,IF(AH142+AJ142=5,AK142,""),IF(AH142=2,IF(AH142+AJ142=5,AK142,""),IF(AH142=3,IF(AH142+AJ142=5,AK142,""),""))))</f>
        <v>●</v>
      </c>
      <c r="AU142" s="1">
        <f aca="true" t="shared" si="188" ref="AU142:AU148">IF(AT142="◯",AU141+1,IF(AT142="△",AU141,IF(AT142="●",0,AU141)))</f>
        <v>0</v>
      </c>
      <c r="AV142" s="10">
        <f t="shared" si="178"/>
      </c>
      <c r="AW142" s="10" t="str">
        <f t="shared" si="179"/>
        <v>●</v>
      </c>
      <c r="AX142" s="10">
        <f t="shared" si="180"/>
        <v>0</v>
      </c>
      <c r="AY142" s="20" t="s">
        <v>55</v>
      </c>
      <c r="AZ142" s="1" t="str">
        <f t="shared" si="166"/>
        <v>●</v>
      </c>
      <c r="BA142" s="11">
        <f t="shared" si="181"/>
        <v>0</v>
      </c>
      <c r="BB142" s="1">
        <f aca="true" t="shared" si="189" ref="BB142:BB148">IF(AZ142="◯",BB141+1,IF(AZ142="△",BB141,IF(AZ142="●",0,BB141)))</f>
        <v>0</v>
      </c>
      <c r="BC142" s="1">
        <f aca="true" t="shared" si="190" ref="BC142:BC148">IF(AZ142="●",BC141+1,IF(AZ142="△",BC141,IF(AZ142="◯",0,BC141)))</f>
        <v>1</v>
      </c>
      <c r="BD142" s="1">
        <f t="shared" si="167"/>
        <v>2</v>
      </c>
      <c r="BE142" s="1">
        <f t="shared" si="168"/>
        <v>3</v>
      </c>
      <c r="BF142" s="1">
        <f t="shared" si="169"/>
      </c>
      <c r="BG142" s="1">
        <f t="shared" si="170"/>
        <v>2</v>
      </c>
      <c r="BH142" s="1">
        <f t="shared" si="171"/>
      </c>
      <c r="BI142" s="1">
        <f t="shared" si="172"/>
      </c>
      <c r="BK142" s="1">
        <f t="shared" si="173"/>
      </c>
      <c r="BL142" s="1" t="str">
        <f t="shared" si="182"/>
        <v>●</v>
      </c>
      <c r="BM142" s="1">
        <f aca="true" t="shared" si="191" ref="BM142:BM148">IF(BL142="◯",BM141+1,IF(BL142="△",BM141,IF(BL142="●",0,BM141)))</f>
        <v>0</v>
      </c>
      <c r="BN142" s="1">
        <f aca="true" t="shared" si="192" ref="BN142:BN148">IF(BL142="●",BN141+1,IF(BL142="△",BN141,IF(BL142="◯",0,BN141)))</f>
        <v>1</v>
      </c>
    </row>
    <row r="143" spans="1:66" ht="11.25" customHeight="1">
      <c r="A143" s="129" t="s">
        <v>169</v>
      </c>
      <c r="B143" s="90">
        <f t="shared" si="158"/>
        <v>132</v>
      </c>
      <c r="C143" s="11">
        <f t="shared" si="174"/>
        <v>0</v>
      </c>
      <c r="F143" s="79">
        <f t="shared" si="143"/>
      </c>
      <c r="G143" s="11">
        <f t="shared" si="144"/>
      </c>
      <c r="H143" s="1">
        <f t="shared" si="160"/>
      </c>
      <c r="I143" s="1">
        <f t="shared" si="161"/>
      </c>
      <c r="J143" s="1">
        <f t="shared" si="162"/>
      </c>
      <c r="K143" s="1">
        <f t="shared" si="145"/>
      </c>
      <c r="L143" s="1">
        <f t="shared" si="163"/>
      </c>
      <c r="M143" s="1">
        <f t="shared" si="164"/>
      </c>
      <c r="N143" s="1">
        <f t="shared" si="165"/>
      </c>
      <c r="O143" s="1">
        <f t="shared" si="183"/>
        <v>0</v>
      </c>
      <c r="P143" s="1">
        <f t="shared" si="184"/>
        <v>1</v>
      </c>
      <c r="Q143" s="1">
        <f t="shared" si="175"/>
      </c>
      <c r="R143" s="1">
        <f t="shared" si="159"/>
      </c>
      <c r="T143" s="94">
        <f t="shared" si="176"/>
        <v>0</v>
      </c>
      <c r="U143" s="94" t="str">
        <f t="shared" si="177"/>
        <v>◯</v>
      </c>
      <c r="W143" s="94">
        <f t="shared" si="185"/>
        <v>1</v>
      </c>
      <c r="X143" s="10">
        <f t="shared" si="186"/>
      </c>
      <c r="Y143" s="10">
        <f t="shared" si="147"/>
      </c>
      <c r="Z143" s="10">
        <f t="shared" si="148"/>
      </c>
      <c r="AA143" s="1">
        <f t="shared" si="149"/>
      </c>
      <c r="AB143" s="12">
        <f t="shared" si="150"/>
        <v>2</v>
      </c>
      <c r="AC143" s="12">
        <f t="shared" si="151"/>
        <v>78</v>
      </c>
      <c r="AF143" s="12">
        <v>5</v>
      </c>
      <c r="AG143" s="15" t="s">
        <v>168</v>
      </c>
      <c r="AH143" s="16">
        <f t="shared" si="125"/>
        <v>3</v>
      </c>
      <c r="AJ143" s="13">
        <v>1</v>
      </c>
      <c r="AK143" s="15" t="str">
        <f t="shared" si="157"/>
        <v>●</v>
      </c>
      <c r="AL143" s="41">
        <v>5</v>
      </c>
      <c r="AO143" s="14">
        <f t="shared" si="152"/>
        <v>50</v>
      </c>
      <c r="AP143" s="12">
        <f t="shared" si="153"/>
        <v>0</v>
      </c>
      <c r="AQ143" s="11">
        <f t="shared" si="154"/>
        <v>1</v>
      </c>
      <c r="AR143" s="11">
        <f>IF(AI143="△",AJ143,"")</f>
      </c>
      <c r="AS143" s="10">
        <f t="shared" si="155"/>
      </c>
      <c r="AT143" s="10">
        <f t="shared" si="187"/>
      </c>
      <c r="AU143" s="1">
        <f t="shared" si="188"/>
        <v>0</v>
      </c>
      <c r="AV143" s="10">
        <f t="shared" si="178"/>
      </c>
      <c r="AW143" s="10" t="str">
        <f t="shared" si="179"/>
        <v>●</v>
      </c>
      <c r="AX143" s="10">
        <f t="shared" si="180"/>
        <v>0</v>
      </c>
      <c r="AY143" s="20" t="s">
        <v>55</v>
      </c>
      <c r="AZ143" s="1" t="str">
        <f t="shared" si="166"/>
        <v>●</v>
      </c>
      <c r="BA143" s="11">
        <f t="shared" si="181"/>
        <v>0</v>
      </c>
      <c r="BB143" s="1">
        <f t="shared" si="189"/>
        <v>0</v>
      </c>
      <c r="BC143" s="1">
        <f t="shared" si="190"/>
        <v>2</v>
      </c>
      <c r="BD143" s="1">
        <f t="shared" si="167"/>
        <v>1</v>
      </c>
      <c r="BE143" s="1">
        <f t="shared" si="168"/>
        <v>3</v>
      </c>
      <c r="BF143" s="1">
        <f t="shared" si="169"/>
      </c>
      <c r="BG143" s="1">
        <f t="shared" si="170"/>
        <v>1</v>
      </c>
      <c r="BH143" s="1">
        <f t="shared" si="171"/>
      </c>
      <c r="BI143" s="1">
        <f t="shared" si="172"/>
      </c>
      <c r="BK143" s="1">
        <f t="shared" si="173"/>
      </c>
      <c r="BL143" s="1">
        <f t="shared" si="182"/>
      </c>
      <c r="BM143" s="1">
        <f t="shared" si="191"/>
        <v>0</v>
      </c>
      <c r="BN143" s="1">
        <f t="shared" si="192"/>
        <v>1</v>
      </c>
    </row>
    <row r="144" spans="1:66" ht="11.25" customHeight="1">
      <c r="A144" s="129" t="s">
        <v>169</v>
      </c>
      <c r="B144" s="90">
        <f t="shared" si="158"/>
        <v>133</v>
      </c>
      <c r="C144" s="11">
        <f t="shared" si="174"/>
        <v>0</v>
      </c>
      <c r="F144" s="79">
        <f t="shared" si="143"/>
      </c>
      <c r="G144" s="11">
        <f t="shared" si="144"/>
      </c>
      <c r="H144" s="1">
        <f t="shared" si="160"/>
      </c>
      <c r="I144" s="1">
        <f t="shared" si="161"/>
      </c>
      <c r="J144" s="1">
        <f t="shared" si="162"/>
      </c>
      <c r="K144" s="1">
        <f t="shared" si="145"/>
      </c>
      <c r="L144" s="1">
        <f t="shared" si="163"/>
      </c>
      <c r="M144" s="1">
        <f t="shared" si="164"/>
      </c>
      <c r="N144" s="1">
        <f t="shared" si="165"/>
      </c>
      <c r="O144" s="1">
        <f t="shared" si="183"/>
        <v>0</v>
      </c>
      <c r="P144" s="1">
        <f t="shared" si="184"/>
        <v>1</v>
      </c>
      <c r="Q144" s="1">
        <f t="shared" si="175"/>
      </c>
      <c r="R144" s="1">
        <f t="shared" si="159"/>
      </c>
      <c r="T144" s="94">
        <f t="shared" si="176"/>
        <v>0</v>
      </c>
      <c r="U144" s="94" t="str">
        <f t="shared" si="177"/>
        <v>◯</v>
      </c>
      <c r="W144" s="94">
        <f t="shared" si="185"/>
        <v>1</v>
      </c>
      <c r="X144" s="10">
        <f t="shared" si="186"/>
      </c>
      <c r="Y144" s="10" t="str">
        <f t="shared" si="147"/>
        <v>◎</v>
      </c>
      <c r="Z144" s="10">
        <f t="shared" si="148"/>
      </c>
      <c r="AA144" s="1">
        <f t="shared" si="149"/>
      </c>
      <c r="AB144" s="12">
        <f t="shared" si="150"/>
        <v>3</v>
      </c>
      <c r="AC144" s="12">
        <f t="shared" si="151"/>
        <v>79</v>
      </c>
      <c r="AF144" s="12">
        <v>5</v>
      </c>
      <c r="AG144" s="15" t="s">
        <v>168</v>
      </c>
      <c r="AH144" s="16">
        <f t="shared" si="125"/>
        <v>3</v>
      </c>
      <c r="AJ144" s="13">
        <v>0</v>
      </c>
      <c r="AK144" s="15" t="str">
        <f t="shared" si="157"/>
        <v>●</v>
      </c>
      <c r="AL144" s="12">
        <v>5</v>
      </c>
      <c r="AO144" s="14">
        <f t="shared" si="152"/>
        <v>50</v>
      </c>
      <c r="AP144" s="12">
        <f t="shared" si="153"/>
        <v>0</v>
      </c>
      <c r="AQ144" s="11">
        <f t="shared" si="154"/>
        <v>0</v>
      </c>
      <c r="AR144" s="11"/>
      <c r="AS144" s="10">
        <f t="shared" si="155"/>
      </c>
      <c r="AT144" s="10">
        <f t="shared" si="187"/>
      </c>
      <c r="AU144" s="1">
        <f t="shared" si="188"/>
        <v>0</v>
      </c>
      <c r="AV144" s="10">
        <f t="shared" si="178"/>
      </c>
      <c r="AW144" s="10" t="str">
        <f t="shared" si="179"/>
        <v>●</v>
      </c>
      <c r="AX144" s="10">
        <f t="shared" si="180"/>
        <v>0</v>
      </c>
      <c r="AY144" s="20" t="s">
        <v>55</v>
      </c>
      <c r="AZ144" s="1" t="str">
        <f t="shared" si="166"/>
        <v>●</v>
      </c>
      <c r="BA144" s="11">
        <f t="shared" si="181"/>
        <v>0</v>
      </c>
      <c r="BB144" s="1">
        <f t="shared" si="189"/>
        <v>0</v>
      </c>
      <c r="BC144" s="1">
        <f t="shared" si="190"/>
        <v>3</v>
      </c>
      <c r="BD144" s="1">
        <f t="shared" si="167"/>
        <v>0</v>
      </c>
      <c r="BE144" s="1">
        <f t="shared" si="168"/>
        <v>3</v>
      </c>
      <c r="BF144" s="1">
        <f t="shared" si="169"/>
      </c>
      <c r="BG144" s="1">
        <f t="shared" si="170"/>
        <v>0</v>
      </c>
      <c r="BH144" s="1">
        <f t="shared" si="171"/>
      </c>
      <c r="BI144" s="1">
        <f t="shared" si="172"/>
      </c>
      <c r="BK144" s="1">
        <f t="shared" si="173"/>
      </c>
      <c r="BL144" s="1">
        <f t="shared" si="182"/>
      </c>
      <c r="BM144" s="1">
        <f t="shared" si="191"/>
        <v>0</v>
      </c>
      <c r="BN144" s="1">
        <f t="shared" si="192"/>
        <v>1</v>
      </c>
    </row>
    <row r="145" spans="1:66" ht="11.25" customHeight="1">
      <c r="A145" s="129" t="s">
        <v>169</v>
      </c>
      <c r="B145" s="90">
        <f t="shared" si="158"/>
        <v>134</v>
      </c>
      <c r="C145" s="11">
        <f t="shared" si="174"/>
        <v>0</v>
      </c>
      <c r="F145" s="79">
        <f t="shared" si="143"/>
      </c>
      <c r="G145" s="11">
        <f t="shared" si="144"/>
      </c>
      <c r="H145" s="1">
        <f t="shared" si="160"/>
      </c>
      <c r="I145" s="1">
        <f t="shared" si="161"/>
      </c>
      <c r="J145" s="1">
        <f t="shared" si="162"/>
      </c>
      <c r="K145" s="1">
        <f t="shared" si="145"/>
      </c>
      <c r="L145" s="1">
        <f t="shared" si="163"/>
      </c>
      <c r="M145" s="1">
        <f t="shared" si="164"/>
      </c>
      <c r="N145" s="1">
        <f t="shared" si="165"/>
      </c>
      <c r="O145" s="1">
        <f t="shared" si="183"/>
        <v>0</v>
      </c>
      <c r="P145" s="1">
        <f t="shared" si="184"/>
        <v>1</v>
      </c>
      <c r="Q145" s="1">
        <f t="shared" si="175"/>
      </c>
      <c r="R145" s="1">
        <f t="shared" si="159"/>
      </c>
      <c r="T145" s="94">
        <f t="shared" si="176"/>
        <v>0</v>
      </c>
      <c r="U145" s="94" t="str">
        <f t="shared" si="177"/>
        <v>●</v>
      </c>
      <c r="W145" s="94">
        <f t="shared" si="185"/>
        <v>1</v>
      </c>
      <c r="X145" s="10">
        <f t="shared" si="186"/>
      </c>
      <c r="Y145" s="10">
        <f t="shared" si="147"/>
      </c>
      <c r="Z145" s="10">
        <f t="shared" si="148"/>
      </c>
      <c r="AA145" s="1">
        <f t="shared" si="149"/>
        <v>1</v>
      </c>
      <c r="AB145" s="12">
        <f t="shared" si="150"/>
        <v>0</v>
      </c>
      <c r="AC145" s="12">
        <f t="shared" si="151"/>
        <v>79</v>
      </c>
      <c r="AF145" s="12">
        <v>5</v>
      </c>
      <c r="AG145" s="15" t="s">
        <v>70</v>
      </c>
      <c r="AH145" s="13">
        <v>1</v>
      </c>
      <c r="AJ145" s="16">
        <f t="shared" si="156"/>
        <v>3</v>
      </c>
      <c r="AK145" s="15" t="s">
        <v>168</v>
      </c>
      <c r="AL145" s="41">
        <v>5</v>
      </c>
      <c r="AO145" s="14">
        <f t="shared" si="152"/>
        <v>51</v>
      </c>
      <c r="AP145" s="12">
        <f t="shared" si="153"/>
        <v>1</v>
      </c>
      <c r="AQ145" s="11">
        <f t="shared" si="154"/>
      </c>
      <c r="AR145" s="11">
        <f>IF(AI145="△",AJ145,"")</f>
      </c>
      <c r="AS145" s="10">
        <f t="shared" si="155"/>
      </c>
      <c r="AT145" s="10">
        <f t="shared" si="187"/>
      </c>
      <c r="AU145" s="1">
        <f t="shared" si="188"/>
        <v>0</v>
      </c>
      <c r="AV145" s="10">
        <f t="shared" si="178"/>
      </c>
      <c r="AW145" s="10" t="str">
        <f t="shared" si="179"/>
        <v>◯</v>
      </c>
      <c r="AX145" s="10">
        <f t="shared" si="180"/>
        <v>0</v>
      </c>
      <c r="AY145" s="20" t="s">
        <v>55</v>
      </c>
      <c r="AZ145" s="1" t="str">
        <f t="shared" si="166"/>
        <v>◯</v>
      </c>
      <c r="BA145" s="11">
        <f t="shared" si="181"/>
        <v>0</v>
      </c>
      <c r="BB145" s="1">
        <f t="shared" si="189"/>
        <v>1</v>
      </c>
      <c r="BC145" s="1">
        <f t="shared" si="190"/>
        <v>0</v>
      </c>
      <c r="BD145" s="1">
        <f t="shared" si="167"/>
        <v>3</v>
      </c>
      <c r="BE145" s="1">
        <f t="shared" si="168"/>
        <v>1</v>
      </c>
      <c r="BF145" s="1">
        <f t="shared" si="169"/>
        <v>1</v>
      </c>
      <c r="BG145" s="1">
        <f t="shared" si="170"/>
      </c>
      <c r="BH145" s="1">
        <f t="shared" si="171"/>
      </c>
      <c r="BI145" s="1">
        <f t="shared" si="172"/>
      </c>
      <c r="BK145" s="1">
        <f t="shared" si="173"/>
      </c>
      <c r="BL145" s="1">
        <f t="shared" si="182"/>
      </c>
      <c r="BM145" s="1">
        <f t="shared" si="191"/>
        <v>0</v>
      </c>
      <c r="BN145" s="1">
        <f t="shared" si="192"/>
        <v>1</v>
      </c>
    </row>
    <row r="146" spans="1:66" ht="11.25" customHeight="1">
      <c r="A146" s="129" t="s">
        <v>169</v>
      </c>
      <c r="B146" s="90">
        <f t="shared" si="158"/>
        <v>135</v>
      </c>
      <c r="C146" s="11">
        <f t="shared" si="174"/>
        <v>0</v>
      </c>
      <c r="F146" s="79">
        <f t="shared" si="143"/>
      </c>
      <c r="G146" s="11">
        <f t="shared" si="144"/>
      </c>
      <c r="H146" s="1">
        <f t="shared" si="160"/>
      </c>
      <c r="I146" s="1">
        <f t="shared" si="161"/>
      </c>
      <c r="J146" s="1">
        <f t="shared" si="162"/>
      </c>
      <c r="K146" s="1">
        <f t="shared" si="145"/>
      </c>
      <c r="L146" s="1">
        <f t="shared" si="163"/>
      </c>
      <c r="M146" s="1">
        <f t="shared" si="164"/>
      </c>
      <c r="N146" s="1">
        <f t="shared" si="165"/>
      </c>
      <c r="O146" s="1">
        <f t="shared" si="183"/>
        <v>0</v>
      </c>
      <c r="P146" s="1">
        <f t="shared" si="184"/>
        <v>1</v>
      </c>
      <c r="Q146" s="1">
        <f t="shared" si="175"/>
      </c>
      <c r="R146" s="1">
        <f t="shared" si="159"/>
      </c>
      <c r="T146" s="94">
        <f t="shared" si="176"/>
        <v>0</v>
      </c>
      <c r="U146" s="94" t="str">
        <f t="shared" si="177"/>
        <v>◯</v>
      </c>
      <c r="W146" s="94">
        <f t="shared" si="185"/>
        <v>1</v>
      </c>
      <c r="X146" s="10">
        <f t="shared" si="186"/>
      </c>
      <c r="Y146" s="10">
        <f t="shared" si="147"/>
      </c>
      <c r="Z146" s="10">
        <f t="shared" si="148"/>
      </c>
      <c r="AA146" s="1">
        <f t="shared" si="149"/>
      </c>
      <c r="AB146" s="12">
        <f t="shared" si="150"/>
        <v>1</v>
      </c>
      <c r="AC146" s="12">
        <f t="shared" si="151"/>
        <v>80</v>
      </c>
      <c r="AF146" s="12">
        <v>5</v>
      </c>
      <c r="AG146" s="15" t="s">
        <v>168</v>
      </c>
      <c r="AH146" s="16">
        <f t="shared" si="125"/>
        <v>3</v>
      </c>
      <c r="AJ146" s="13">
        <v>1</v>
      </c>
      <c r="AK146" s="15" t="str">
        <f t="shared" si="157"/>
        <v>●</v>
      </c>
      <c r="AL146" s="12">
        <v>5</v>
      </c>
      <c r="AO146" s="14">
        <f t="shared" si="152"/>
        <v>51</v>
      </c>
      <c r="AP146" s="12">
        <f t="shared" si="153"/>
        <v>0</v>
      </c>
      <c r="AQ146" s="11">
        <f t="shared" si="154"/>
        <v>1</v>
      </c>
      <c r="AR146" s="11"/>
      <c r="AS146" s="10">
        <f t="shared" si="155"/>
      </c>
      <c r="AT146" s="10">
        <f t="shared" si="187"/>
      </c>
      <c r="AU146" s="1">
        <f t="shared" si="188"/>
        <v>0</v>
      </c>
      <c r="AV146" s="10">
        <f t="shared" si="178"/>
      </c>
      <c r="AW146" s="10" t="str">
        <f t="shared" si="179"/>
        <v>●</v>
      </c>
      <c r="AX146" s="10">
        <f t="shared" si="180"/>
        <v>0</v>
      </c>
      <c r="AY146" s="20" t="s">
        <v>55</v>
      </c>
      <c r="AZ146" s="1" t="str">
        <f t="shared" si="166"/>
        <v>●</v>
      </c>
      <c r="BA146" s="11">
        <f t="shared" si="181"/>
        <v>0</v>
      </c>
      <c r="BB146" s="1">
        <f t="shared" si="189"/>
        <v>0</v>
      </c>
      <c r="BC146" s="1">
        <f t="shared" si="190"/>
        <v>1</v>
      </c>
      <c r="BD146" s="1">
        <f t="shared" si="167"/>
        <v>1</v>
      </c>
      <c r="BE146" s="1">
        <f t="shared" si="168"/>
        <v>3</v>
      </c>
      <c r="BF146" s="1">
        <f t="shared" si="169"/>
      </c>
      <c r="BG146" s="1">
        <f t="shared" si="170"/>
        <v>1</v>
      </c>
      <c r="BH146" s="1">
        <f t="shared" si="171"/>
      </c>
      <c r="BI146" s="1">
        <f t="shared" si="172"/>
      </c>
      <c r="BK146" s="1">
        <f t="shared" si="173"/>
      </c>
      <c r="BL146" s="1">
        <f t="shared" si="182"/>
      </c>
      <c r="BM146" s="1">
        <f t="shared" si="191"/>
        <v>0</v>
      </c>
      <c r="BN146" s="1">
        <f t="shared" si="192"/>
        <v>1</v>
      </c>
    </row>
    <row r="147" spans="1:66" ht="11.25" customHeight="1">
      <c r="A147" s="129" t="s">
        <v>169</v>
      </c>
      <c r="B147" s="90">
        <f t="shared" si="158"/>
        <v>136</v>
      </c>
      <c r="C147" s="11">
        <f t="shared" si="174"/>
        <v>0</v>
      </c>
      <c r="F147" s="79">
        <f t="shared" si="143"/>
      </c>
      <c r="G147" s="11">
        <f t="shared" si="144"/>
      </c>
      <c r="H147" s="1">
        <f t="shared" si="160"/>
      </c>
      <c r="I147" s="1">
        <f t="shared" si="161"/>
      </c>
      <c r="J147" s="1">
        <f t="shared" si="162"/>
      </c>
      <c r="K147" s="1">
        <f t="shared" si="145"/>
      </c>
      <c r="L147" s="1">
        <f t="shared" si="163"/>
      </c>
      <c r="M147" s="1">
        <f t="shared" si="164"/>
      </c>
      <c r="N147" s="1">
        <f t="shared" si="165"/>
      </c>
      <c r="O147" s="1">
        <f t="shared" si="183"/>
        <v>0</v>
      </c>
      <c r="P147" s="1">
        <f t="shared" si="184"/>
        <v>1</v>
      </c>
      <c r="Q147" s="1">
        <f t="shared" si="175"/>
      </c>
      <c r="R147" s="1">
        <f t="shared" si="159"/>
      </c>
      <c r="T147" s="94" t="str">
        <f t="shared" si="176"/>
        <v>△</v>
      </c>
      <c r="U147" s="94" t="str">
        <f t="shared" si="177"/>
        <v>△</v>
      </c>
      <c r="W147" s="94">
        <f t="shared" si="185"/>
        <v>1</v>
      </c>
      <c r="X147" s="10">
        <f t="shared" si="186"/>
      </c>
      <c r="Y147" s="10">
        <f t="shared" si="147"/>
      </c>
      <c r="Z147" s="10">
        <f t="shared" si="148"/>
        <v>2</v>
      </c>
      <c r="AA147" s="1">
        <f t="shared" si="149"/>
      </c>
      <c r="AB147" s="12">
        <f t="shared" si="150"/>
        <v>1</v>
      </c>
      <c r="AC147" s="12">
        <f t="shared" si="151"/>
        <v>80</v>
      </c>
      <c r="AF147" s="12">
        <v>5</v>
      </c>
      <c r="AG147" s="15" t="s">
        <v>93</v>
      </c>
      <c r="AH147" s="13">
        <v>2</v>
      </c>
      <c r="AI147" s="41" t="s">
        <v>123</v>
      </c>
      <c r="AJ147" s="13">
        <v>2</v>
      </c>
      <c r="AK147" s="15" t="s">
        <v>93</v>
      </c>
      <c r="AL147" s="41">
        <v>5</v>
      </c>
      <c r="AO147" s="14">
        <f t="shared" si="152"/>
        <v>51</v>
      </c>
      <c r="AP147" s="12">
        <f t="shared" si="153"/>
        <v>0</v>
      </c>
      <c r="AQ147" s="11">
        <f t="shared" si="154"/>
      </c>
      <c r="AR147" s="11">
        <f>IF(AI147="△",AJ147,"")</f>
        <v>2</v>
      </c>
      <c r="AS147" s="10">
        <f t="shared" si="155"/>
      </c>
      <c r="AT147" s="10">
        <f t="shared" si="187"/>
      </c>
      <c r="AU147" s="1">
        <f t="shared" si="188"/>
        <v>0</v>
      </c>
      <c r="AV147" s="10">
        <f t="shared" si="178"/>
      </c>
      <c r="AW147" s="10" t="str">
        <f t="shared" si="179"/>
        <v>△</v>
      </c>
      <c r="AX147" s="10" t="str">
        <f t="shared" si="180"/>
        <v>△</v>
      </c>
      <c r="AY147" s="20" t="s">
        <v>55</v>
      </c>
      <c r="AZ147" s="1" t="str">
        <f t="shared" si="166"/>
        <v>△</v>
      </c>
      <c r="BA147" s="11">
        <f t="shared" si="181"/>
        <v>0</v>
      </c>
      <c r="BB147" s="1">
        <f t="shared" si="189"/>
        <v>0</v>
      </c>
      <c r="BC147" s="1">
        <f t="shared" si="190"/>
        <v>1</v>
      </c>
      <c r="BD147" s="1">
        <f t="shared" si="167"/>
        <v>2</v>
      </c>
      <c r="BE147" s="1">
        <f t="shared" si="168"/>
        <v>2</v>
      </c>
      <c r="BF147" s="1">
        <f t="shared" si="169"/>
      </c>
      <c r="BG147" s="1">
        <f t="shared" si="170"/>
      </c>
      <c r="BH147" s="1" t="str">
        <f t="shared" si="171"/>
        <v>△</v>
      </c>
      <c r="BI147" s="1">
        <f t="shared" si="172"/>
        <v>2</v>
      </c>
      <c r="BK147" s="1">
        <f t="shared" si="173"/>
      </c>
      <c r="BL147" s="1">
        <f t="shared" si="182"/>
      </c>
      <c r="BM147" s="1">
        <f t="shared" si="191"/>
        <v>0</v>
      </c>
      <c r="BN147" s="1">
        <f t="shared" si="192"/>
        <v>1</v>
      </c>
    </row>
    <row r="148" spans="1:66" ht="11.25" customHeight="1">
      <c r="A148" s="129" t="s">
        <v>169</v>
      </c>
      <c r="B148" s="90">
        <f t="shared" si="158"/>
        <v>137</v>
      </c>
      <c r="C148" s="11">
        <f t="shared" si="174"/>
        <v>0</v>
      </c>
      <c r="F148" s="79">
        <f t="shared" si="143"/>
      </c>
      <c r="G148" s="11" t="str">
        <f t="shared" si="144"/>
        <v>◎</v>
      </c>
      <c r="H148" s="1">
        <f t="shared" si="160"/>
      </c>
      <c r="I148" s="1">
        <f t="shared" si="161"/>
      </c>
      <c r="J148" s="1">
        <f t="shared" si="162"/>
      </c>
      <c r="K148" s="1">
        <f t="shared" si="145"/>
      </c>
      <c r="L148" s="1">
        <f t="shared" si="163"/>
        <v>0</v>
      </c>
      <c r="M148" s="1">
        <f t="shared" si="164"/>
        <v>0</v>
      </c>
      <c r="N148" s="1">
        <f t="shared" si="165"/>
        <v>3</v>
      </c>
      <c r="O148" s="1">
        <f t="shared" si="183"/>
        <v>0</v>
      </c>
      <c r="P148" s="1">
        <f t="shared" si="184"/>
        <v>2</v>
      </c>
      <c r="Q148" s="1">
        <f t="shared" si="175"/>
        <v>0</v>
      </c>
      <c r="R148" s="1" t="str">
        <f t="shared" si="159"/>
        <v>◯</v>
      </c>
      <c r="S148" s="60" t="s">
        <v>55</v>
      </c>
      <c r="T148" s="94">
        <f t="shared" si="176"/>
        <v>0</v>
      </c>
      <c r="U148" s="94" t="str">
        <f t="shared" si="177"/>
        <v>◯</v>
      </c>
      <c r="W148" s="94">
        <f t="shared" si="185"/>
        <v>1</v>
      </c>
      <c r="X148" s="10">
        <f t="shared" si="186"/>
      </c>
      <c r="Y148" s="10" t="str">
        <f t="shared" si="147"/>
        <v>◎</v>
      </c>
      <c r="Z148" s="10">
        <f t="shared" si="148"/>
      </c>
      <c r="AA148" s="1">
        <f t="shared" si="149"/>
      </c>
      <c r="AB148" s="12">
        <f t="shared" si="150"/>
        <v>2</v>
      </c>
      <c r="AC148" s="12">
        <f t="shared" si="151"/>
        <v>81</v>
      </c>
      <c r="AF148" s="12">
        <v>5</v>
      </c>
      <c r="AG148" s="15" t="s">
        <v>168</v>
      </c>
      <c r="AH148" s="16">
        <f t="shared" si="125"/>
        <v>3</v>
      </c>
      <c r="AJ148" s="13">
        <v>0</v>
      </c>
      <c r="AK148" s="15" t="str">
        <f t="shared" si="157"/>
        <v>●</v>
      </c>
      <c r="AL148" s="12">
        <v>5</v>
      </c>
      <c r="AO148" s="14">
        <f t="shared" si="152"/>
        <v>51</v>
      </c>
      <c r="AP148" s="12">
        <f t="shared" si="153"/>
        <v>0</v>
      </c>
      <c r="AQ148" s="11">
        <f t="shared" si="154"/>
        <v>0</v>
      </c>
      <c r="AR148" s="11"/>
      <c r="AS148" s="10">
        <f t="shared" si="155"/>
      </c>
      <c r="AT148" s="10">
        <f t="shared" si="187"/>
      </c>
      <c r="AU148" s="1">
        <f t="shared" si="188"/>
        <v>0</v>
      </c>
      <c r="AV148" s="10">
        <f t="shared" si="178"/>
      </c>
      <c r="AW148" s="10" t="str">
        <f t="shared" si="179"/>
        <v>●</v>
      </c>
      <c r="AX148" s="10">
        <f t="shared" si="180"/>
        <v>0</v>
      </c>
      <c r="AZ148" s="1">
        <f t="shared" si="166"/>
      </c>
      <c r="BA148" s="11">
        <f t="shared" si="181"/>
      </c>
      <c r="BB148" s="1">
        <f t="shared" si="189"/>
        <v>0</v>
      </c>
      <c r="BC148" s="1">
        <f t="shared" si="190"/>
        <v>1</v>
      </c>
      <c r="BD148" s="1">
        <f t="shared" si="167"/>
      </c>
      <c r="BE148" s="1">
        <f t="shared" si="168"/>
      </c>
      <c r="BF148" s="1">
        <f t="shared" si="169"/>
      </c>
      <c r="BG148" s="1">
        <f t="shared" si="170"/>
      </c>
      <c r="BH148" s="1">
        <f t="shared" si="171"/>
      </c>
      <c r="BI148" s="1">
        <f t="shared" si="172"/>
      </c>
      <c r="BK148" s="1">
        <f t="shared" si="173"/>
      </c>
      <c r="BL148" s="1">
        <f t="shared" si="182"/>
      </c>
      <c r="BM148" s="1">
        <f t="shared" si="191"/>
        <v>0</v>
      </c>
      <c r="BN148" s="1">
        <f t="shared" si="192"/>
        <v>1</v>
      </c>
    </row>
    <row r="149" spans="1:66" ht="11.25" customHeight="1">
      <c r="A149" s="129" t="s">
        <v>169</v>
      </c>
      <c r="B149" s="90">
        <f aca="true" t="shared" si="193" ref="B149:B203">IF(AG149="◯",B148+1,IF(AG149="●",B148+1,IF(AG149="△",B148+1,"-")))</f>
        <v>138</v>
      </c>
      <c r="C149" s="11">
        <f aca="true" t="shared" si="194" ref="C149:C203">AF149-AL149</f>
        <v>0</v>
      </c>
      <c r="F149" s="79" t="str">
        <f aca="true" t="shared" si="195" ref="F149:F203">IF(S149="★",X149,"")</f>
        <v>●</v>
      </c>
      <c r="G149" s="11">
        <f aca="true" t="shared" si="196" ref="G149:G203">IF(S149="★",Y149,"")</f>
      </c>
      <c r="H149" s="1">
        <f aca="true" t="shared" si="197" ref="H149:H203">IF(J149="△",AJ149,"")</f>
      </c>
      <c r="I149" s="1">
        <f aca="true" t="shared" si="198" ref="I149:I203">IF(J149="△",AH149,"")</f>
      </c>
      <c r="J149" s="1">
        <f aca="true" t="shared" si="199" ref="J149:J203">IF(R149="△",R149,"")</f>
      </c>
      <c r="K149" s="1">
        <f aca="true" t="shared" si="200" ref="K149:K203">IF(S149="★",AA149,"")</f>
        <v>2</v>
      </c>
      <c r="L149" s="1">
        <f aca="true" t="shared" si="201" ref="L149:L203">IF(R149="◯",M149,"")</f>
      </c>
      <c r="M149" s="1">
        <f aca="true" t="shared" si="202" ref="M149:M203">IF(S149="★",AJ149,"")</f>
        <v>3</v>
      </c>
      <c r="N149" s="1">
        <f aca="true" t="shared" si="203" ref="N149:N203">IF(S149="★",AH149,"")</f>
        <v>2</v>
      </c>
      <c r="O149" s="1">
        <f aca="true" t="shared" si="204" ref="O149:O203">IF(R149="●",O148+1,IF(R149="△",O148,IF(R149="◯",0,O148)))</f>
        <v>1</v>
      </c>
      <c r="P149" s="1">
        <f aca="true" t="shared" si="205" ref="P149:P203">IF(R149="◯",P148+1,IF(R149="△",P148,IF(R149="●",0,P148)))</f>
        <v>0</v>
      </c>
      <c r="Q149" s="1">
        <f t="shared" si="175"/>
        <v>0</v>
      </c>
      <c r="R149" s="1" t="str">
        <f aca="true" t="shared" si="206" ref="R149:R203">IF(S149="★",AG149,"")</f>
        <v>●</v>
      </c>
      <c r="S149" s="60" t="s">
        <v>55</v>
      </c>
      <c r="T149" s="94">
        <f aca="true" t="shared" si="207" ref="T149:T203">IF(C149=0,IF(AF149&gt;0,AI149,""),"")</f>
        <v>0</v>
      </c>
      <c r="U149" s="94" t="str">
        <f aca="true" t="shared" si="208" ref="U149:U203">IF(C149=0,IF(AF149&gt;0,AG149,""),"")</f>
        <v>●</v>
      </c>
      <c r="W149" s="94">
        <f aca="true" t="shared" si="209" ref="W149:W203">IF(X149="◯",W148+1,IF(X149="△",W148,IF(X149="●",0,W148)))</f>
        <v>0</v>
      </c>
      <c r="X149" s="10" t="str">
        <f aca="true" t="shared" si="210" ref="X149:X203">IF(AH149=0,IF(AH149+AJ149=5,AG149,""),IF(AH149=1,IF(AH149+AJ149=5,AG149,""),IF(AH149=2,IF(AH149+AJ149=5,AG149,""),IF(AH149=3,IF(AH149+AJ149=5,AG149,""),""))))</f>
        <v>●</v>
      </c>
      <c r="Y149" s="10">
        <f aca="true" t="shared" si="211" ref="Y149:Y203">IF(AH149+AJ149=3,IF(AH149=3,"◎",""),"")</f>
      </c>
      <c r="Z149" s="10">
        <f aca="true" t="shared" si="212" ref="Z149:Z203">IF(AI149="△",AH149,"")</f>
      </c>
      <c r="AA149" s="1">
        <f aca="true" t="shared" si="213" ref="AA149:AA203">IF(AG149="●",AH149,"")</f>
        <v>2</v>
      </c>
      <c r="AB149" s="12">
        <f aca="true" t="shared" si="214" ref="AB149:AB203">IF(AG149="◯",AB148+1,IF(AG149="△",AB148,0))</f>
        <v>0</v>
      </c>
      <c r="AC149" s="12">
        <f aca="true" t="shared" si="215" ref="AC149:AC203">IF(AG149="◯",AC148+1,AC148)</f>
        <v>81</v>
      </c>
      <c r="AF149" s="12">
        <v>5</v>
      </c>
      <c r="AG149" s="15" t="s">
        <v>70</v>
      </c>
      <c r="AH149" s="13">
        <v>2</v>
      </c>
      <c r="AJ149" s="16">
        <f>IF(AK149="◯",3,"")</f>
        <v>3</v>
      </c>
      <c r="AK149" s="15" t="s">
        <v>168</v>
      </c>
      <c r="AL149" s="41">
        <v>5</v>
      </c>
      <c r="AO149" s="14">
        <f aca="true" t="shared" si="216" ref="AO149:AO203">IF(AK149="◯",AO148+1,AO148)</f>
        <v>52</v>
      </c>
      <c r="AP149" s="12">
        <f aca="true" t="shared" si="217" ref="AP149:AP203">IF(AK149="◯",AP148+1,IF(AK149="△",AP148,0))</f>
        <v>1</v>
      </c>
      <c r="AQ149" s="11">
        <f aca="true" t="shared" si="218" ref="AQ149:AQ203">IF(AK149="●",AJ149,"")</f>
      </c>
      <c r="AR149" s="11"/>
      <c r="AS149" s="10">
        <f aca="true" t="shared" si="219" ref="AS149:AS203">IF(AH149+AJ149=3,IF(AJ149=3,"◎",""),"")</f>
      </c>
      <c r="AT149" s="10" t="str">
        <f aca="true" t="shared" si="220" ref="AT149:AT203">IF(AH149=0,IF(AH149+AJ149=5,AK149,""),IF(AH149=1,IF(AH149+AJ149=5,AK149,""),IF(AH149=2,IF(AH149+AJ149=5,AK149,""),IF(AH149=3,IF(AH149+AJ149=5,AK149,""),""))))</f>
        <v>◯</v>
      </c>
      <c r="AU149" s="1">
        <f aca="true" t="shared" si="221" ref="AU149:AU203">IF(AT149="◯",AU148+1,IF(AT149="△",AU148,IF(AT149="●",0,AU148)))</f>
        <v>1</v>
      </c>
      <c r="AV149" s="10">
        <f aca="true" t="shared" si="222" ref="AV149:AV203">IF(C149=0,"",AK149)</f>
      </c>
      <c r="AW149" s="10" t="str">
        <f aca="true" t="shared" si="223" ref="AW149:AW203">IF(C149=0,IF(AL149&gt;0,AK149,""),"")</f>
        <v>◯</v>
      </c>
      <c r="AX149" s="10">
        <f aca="true" t="shared" si="224" ref="AX149:AX203">IF(C149=0,IF(AL149&gt;0,AI149,""),"")</f>
        <v>0</v>
      </c>
      <c r="AZ149" s="1">
        <f aca="true" t="shared" si="225" ref="AZ149:AZ203">IF(AY149="★",AK149,"")</f>
      </c>
      <c r="BA149" s="11">
        <f t="shared" si="181"/>
      </c>
      <c r="BB149" s="1">
        <f aca="true" t="shared" si="226" ref="BB149:BB203">IF(AZ149="◯",BB148+1,IF(AZ149="△",BB148,IF(AZ149="●",0,BB148)))</f>
        <v>0</v>
      </c>
      <c r="BC149" s="1">
        <f aca="true" t="shared" si="227" ref="BC149:BC203">IF(AZ149="●",BC148+1,IF(AZ149="△",BC148,IF(AZ149="◯",0,BC148)))</f>
        <v>1</v>
      </c>
      <c r="BD149" s="1">
        <f aca="true" t="shared" si="228" ref="BD149:BD203">IF(AY149="★",AJ149,"")</f>
      </c>
      <c r="BE149" s="1">
        <f aca="true" t="shared" si="229" ref="BE149:BE203">IF(AY149="★",AH149,"")</f>
      </c>
      <c r="BF149" s="1">
        <f aca="true" t="shared" si="230" ref="BF149:BF203">IF(AK149="◯",BE149,"")</f>
      </c>
      <c r="BG149" s="1">
        <f aca="true" t="shared" si="231" ref="BG149:BG203">IF(AY149="★",AQ149,"")</f>
      </c>
      <c r="BH149" s="1">
        <f aca="true" t="shared" si="232" ref="BH149:BH203">IF(AZ149="△",AZ149,"")</f>
      </c>
      <c r="BI149" s="1">
        <f aca="true" t="shared" si="233" ref="BI149:BI203">IF(BH149="△",AJ149,"")</f>
      </c>
      <c r="BK149" s="1">
        <f aca="true" t="shared" si="234" ref="BK149:BK203">IF(AY149="★",AS149,"")</f>
      </c>
      <c r="BL149" s="1">
        <f aca="true" t="shared" si="235" ref="BL149:BL203">IF(AY149="★",AT149,"")</f>
      </c>
      <c r="BM149" s="1">
        <f aca="true" t="shared" si="236" ref="BM149:BM203">IF(BL149="◯",BM148+1,IF(BL149="△",BM148,IF(BL149="●",0,BM148)))</f>
        <v>0</v>
      </c>
      <c r="BN149" s="1">
        <f aca="true" t="shared" si="237" ref="BN149:BN203">IF(BL149="●",BN148+1,IF(BL149="△",BN148,IF(BL149="◯",0,BN148)))</f>
        <v>1</v>
      </c>
    </row>
    <row r="150" spans="1:66" ht="11.25" customHeight="1">
      <c r="A150" s="129" t="s">
        <v>169</v>
      </c>
      <c r="B150" s="90">
        <f t="shared" si="193"/>
        <v>139</v>
      </c>
      <c r="C150" s="11">
        <f t="shared" si="194"/>
        <v>0</v>
      </c>
      <c r="F150" s="79" t="str">
        <f t="shared" si="195"/>
        <v>●</v>
      </c>
      <c r="G150" s="11">
        <f t="shared" si="196"/>
      </c>
      <c r="H150" s="1">
        <f t="shared" si="197"/>
      </c>
      <c r="I150" s="1">
        <f t="shared" si="198"/>
      </c>
      <c r="J150" s="1">
        <f t="shared" si="199"/>
      </c>
      <c r="K150" s="1">
        <f t="shared" si="200"/>
        <v>2</v>
      </c>
      <c r="L150" s="1">
        <f t="shared" si="201"/>
      </c>
      <c r="M150" s="1">
        <f t="shared" si="202"/>
        <v>3</v>
      </c>
      <c r="N150" s="1">
        <f t="shared" si="203"/>
        <v>2</v>
      </c>
      <c r="O150" s="1">
        <f t="shared" si="204"/>
        <v>2</v>
      </c>
      <c r="P150" s="1">
        <f t="shared" si="205"/>
        <v>0</v>
      </c>
      <c r="Q150" s="1">
        <f t="shared" si="175"/>
        <v>0</v>
      </c>
      <c r="R150" s="1" t="str">
        <f t="shared" si="206"/>
        <v>●</v>
      </c>
      <c r="S150" s="60" t="s">
        <v>55</v>
      </c>
      <c r="T150" s="94">
        <f t="shared" si="207"/>
        <v>0</v>
      </c>
      <c r="U150" s="94" t="str">
        <f t="shared" si="208"/>
        <v>●</v>
      </c>
      <c r="W150" s="94">
        <f t="shared" si="209"/>
        <v>0</v>
      </c>
      <c r="X150" s="10" t="str">
        <f t="shared" si="210"/>
        <v>●</v>
      </c>
      <c r="Y150" s="10">
        <f t="shared" si="211"/>
      </c>
      <c r="Z150" s="10">
        <f t="shared" si="212"/>
      </c>
      <c r="AA150" s="1">
        <f t="shared" si="213"/>
        <v>2</v>
      </c>
      <c r="AB150" s="12">
        <f t="shared" si="214"/>
        <v>0</v>
      </c>
      <c r="AC150" s="12">
        <f t="shared" si="215"/>
        <v>81</v>
      </c>
      <c r="AF150" s="12">
        <v>5</v>
      </c>
      <c r="AG150" s="15" t="s">
        <v>70</v>
      </c>
      <c r="AH150" s="13">
        <v>2</v>
      </c>
      <c r="AJ150" s="16">
        <f>IF(AK150="◯",3,"")</f>
        <v>3</v>
      </c>
      <c r="AK150" s="15" t="s">
        <v>168</v>
      </c>
      <c r="AL150" s="12">
        <v>5</v>
      </c>
      <c r="AO150" s="14">
        <f t="shared" si="216"/>
        <v>53</v>
      </c>
      <c r="AP150" s="12">
        <f t="shared" si="217"/>
        <v>2</v>
      </c>
      <c r="AQ150" s="11">
        <f t="shared" si="218"/>
      </c>
      <c r="AR150" s="11"/>
      <c r="AS150" s="10">
        <f t="shared" si="219"/>
      </c>
      <c r="AT150" s="10" t="str">
        <f t="shared" si="220"/>
        <v>◯</v>
      </c>
      <c r="AU150" s="1">
        <f t="shared" si="221"/>
        <v>2</v>
      </c>
      <c r="AV150" s="10">
        <f t="shared" si="222"/>
      </c>
      <c r="AW150" s="10" t="str">
        <f t="shared" si="223"/>
        <v>◯</v>
      </c>
      <c r="AX150" s="10">
        <f t="shared" si="224"/>
        <v>0</v>
      </c>
      <c r="AZ150" s="1">
        <f t="shared" si="225"/>
      </c>
      <c r="BA150" s="11">
        <f t="shared" si="181"/>
      </c>
      <c r="BB150" s="1">
        <f t="shared" si="226"/>
        <v>0</v>
      </c>
      <c r="BC150" s="1">
        <f t="shared" si="227"/>
        <v>1</v>
      </c>
      <c r="BD150" s="1">
        <f t="shared" si="228"/>
      </c>
      <c r="BE150" s="1">
        <f t="shared" si="229"/>
      </c>
      <c r="BF150" s="1">
        <f t="shared" si="230"/>
      </c>
      <c r="BG150" s="1">
        <f t="shared" si="231"/>
      </c>
      <c r="BH150" s="1">
        <f t="shared" si="232"/>
      </c>
      <c r="BI150" s="1">
        <f t="shared" si="233"/>
      </c>
      <c r="BK150" s="1">
        <f t="shared" si="234"/>
      </c>
      <c r="BL150" s="1">
        <f t="shared" si="235"/>
      </c>
      <c r="BM150" s="1">
        <f t="shared" si="236"/>
        <v>0</v>
      </c>
      <c r="BN150" s="1">
        <f t="shared" si="237"/>
        <v>1</v>
      </c>
    </row>
    <row r="151" spans="1:66" ht="11.25" customHeight="1">
      <c r="A151" s="129" t="s">
        <v>169</v>
      </c>
      <c r="B151" s="90">
        <f t="shared" si="193"/>
        <v>140</v>
      </c>
      <c r="C151" s="11">
        <f t="shared" si="194"/>
        <v>0</v>
      </c>
      <c r="F151" s="79">
        <f t="shared" si="195"/>
      </c>
      <c r="G151" s="11">
        <f t="shared" si="196"/>
      </c>
      <c r="H151" s="1">
        <f t="shared" si="197"/>
      </c>
      <c r="I151" s="1">
        <f t="shared" si="198"/>
      </c>
      <c r="J151" s="1">
        <f t="shared" si="199"/>
      </c>
      <c r="K151" s="1">
        <f t="shared" si="200"/>
      </c>
      <c r="L151" s="1">
        <f t="shared" si="201"/>
        <v>1</v>
      </c>
      <c r="M151" s="1">
        <f t="shared" si="202"/>
        <v>1</v>
      </c>
      <c r="N151" s="1">
        <f t="shared" si="203"/>
        <v>3</v>
      </c>
      <c r="O151" s="1">
        <f t="shared" si="204"/>
        <v>0</v>
      </c>
      <c r="P151" s="1">
        <f t="shared" si="205"/>
        <v>1</v>
      </c>
      <c r="Q151" s="1">
        <f t="shared" si="175"/>
        <v>0</v>
      </c>
      <c r="R151" s="1" t="str">
        <f t="shared" si="206"/>
        <v>◯</v>
      </c>
      <c r="S151" s="60" t="s">
        <v>55</v>
      </c>
      <c r="T151" s="94">
        <f t="shared" si="207"/>
        <v>0</v>
      </c>
      <c r="U151" s="94" t="str">
        <f t="shared" si="208"/>
        <v>◯</v>
      </c>
      <c r="W151" s="94">
        <f t="shared" si="209"/>
        <v>0</v>
      </c>
      <c r="X151" s="10">
        <f t="shared" si="210"/>
      </c>
      <c r="Y151" s="10">
        <f t="shared" si="211"/>
      </c>
      <c r="Z151" s="10">
        <f t="shared" si="212"/>
      </c>
      <c r="AA151" s="1">
        <f t="shared" si="213"/>
      </c>
      <c r="AB151" s="12">
        <f t="shared" si="214"/>
        <v>1</v>
      </c>
      <c r="AC151" s="12">
        <f t="shared" si="215"/>
        <v>82</v>
      </c>
      <c r="AF151" s="12">
        <v>5</v>
      </c>
      <c r="AG151" s="15" t="s">
        <v>168</v>
      </c>
      <c r="AH151" s="16">
        <v>3</v>
      </c>
      <c r="AJ151" s="13">
        <v>1</v>
      </c>
      <c r="AK151" s="15" t="str">
        <f>IF(AG151="◯","●",IF(AG151="","",""))</f>
        <v>●</v>
      </c>
      <c r="AL151" s="41">
        <v>5</v>
      </c>
      <c r="AO151" s="14">
        <f t="shared" si="216"/>
        <v>53</v>
      </c>
      <c r="AP151" s="12">
        <f t="shared" si="217"/>
        <v>0</v>
      </c>
      <c r="AQ151" s="11">
        <f t="shared" si="218"/>
        <v>1</v>
      </c>
      <c r="AR151" s="11"/>
      <c r="AS151" s="10">
        <f t="shared" si="219"/>
      </c>
      <c r="AT151" s="10">
        <f t="shared" si="220"/>
      </c>
      <c r="AU151" s="1">
        <f t="shared" si="221"/>
        <v>2</v>
      </c>
      <c r="AV151" s="10">
        <f t="shared" si="222"/>
      </c>
      <c r="AW151" s="10" t="str">
        <f t="shared" si="223"/>
        <v>●</v>
      </c>
      <c r="AX151" s="10">
        <f t="shared" si="224"/>
        <v>0</v>
      </c>
      <c r="AZ151" s="1">
        <f t="shared" si="225"/>
      </c>
      <c r="BA151" s="11">
        <f t="shared" si="181"/>
      </c>
      <c r="BB151" s="1">
        <f t="shared" si="226"/>
        <v>0</v>
      </c>
      <c r="BC151" s="1">
        <f t="shared" si="227"/>
        <v>1</v>
      </c>
      <c r="BD151" s="1">
        <f t="shared" si="228"/>
      </c>
      <c r="BE151" s="1">
        <f t="shared" si="229"/>
      </c>
      <c r="BF151" s="1">
        <f t="shared" si="230"/>
      </c>
      <c r="BG151" s="1">
        <f t="shared" si="231"/>
      </c>
      <c r="BH151" s="1">
        <f t="shared" si="232"/>
      </c>
      <c r="BI151" s="1">
        <f t="shared" si="233"/>
      </c>
      <c r="BK151" s="1">
        <f t="shared" si="234"/>
      </c>
      <c r="BL151" s="1">
        <f t="shared" si="235"/>
      </c>
      <c r="BM151" s="1">
        <f t="shared" si="236"/>
        <v>0</v>
      </c>
      <c r="BN151" s="1">
        <f t="shared" si="237"/>
        <v>1</v>
      </c>
    </row>
    <row r="152" spans="1:66" ht="11.25" customHeight="1">
      <c r="A152" s="129" t="s">
        <v>169</v>
      </c>
      <c r="B152" s="90">
        <f t="shared" si="193"/>
        <v>141</v>
      </c>
      <c r="C152" s="11">
        <f t="shared" si="194"/>
        <v>0</v>
      </c>
      <c r="F152" s="79" t="str">
        <f t="shared" si="195"/>
        <v>●</v>
      </c>
      <c r="G152" s="11">
        <f t="shared" si="196"/>
      </c>
      <c r="H152" s="1">
        <f t="shared" si="197"/>
      </c>
      <c r="I152" s="1">
        <f t="shared" si="198"/>
      </c>
      <c r="J152" s="1">
        <f t="shared" si="199"/>
      </c>
      <c r="K152" s="1">
        <f t="shared" si="200"/>
        <v>2</v>
      </c>
      <c r="L152" s="1">
        <f t="shared" si="201"/>
      </c>
      <c r="M152" s="1">
        <f t="shared" si="202"/>
        <v>3</v>
      </c>
      <c r="N152" s="1">
        <f t="shared" si="203"/>
        <v>2</v>
      </c>
      <c r="O152" s="1">
        <f t="shared" si="204"/>
        <v>1</v>
      </c>
      <c r="P152" s="1">
        <f t="shared" si="205"/>
        <v>0</v>
      </c>
      <c r="Q152" s="1">
        <f t="shared" si="175"/>
        <v>0</v>
      </c>
      <c r="R152" s="1" t="str">
        <f t="shared" si="206"/>
        <v>●</v>
      </c>
      <c r="S152" s="60" t="s">
        <v>55</v>
      </c>
      <c r="T152" s="94">
        <f t="shared" si="207"/>
        <v>0</v>
      </c>
      <c r="U152" s="94" t="str">
        <f t="shared" si="208"/>
        <v>●</v>
      </c>
      <c r="W152" s="94">
        <f t="shared" si="209"/>
        <v>0</v>
      </c>
      <c r="X152" s="10" t="str">
        <f t="shared" si="210"/>
        <v>●</v>
      </c>
      <c r="Y152" s="10">
        <f t="shared" si="211"/>
      </c>
      <c r="Z152" s="10">
        <f t="shared" si="212"/>
      </c>
      <c r="AA152" s="1">
        <f t="shared" si="213"/>
        <v>2</v>
      </c>
      <c r="AB152" s="12">
        <f t="shared" si="214"/>
        <v>0</v>
      </c>
      <c r="AC152" s="12">
        <f t="shared" si="215"/>
        <v>82</v>
      </c>
      <c r="AF152" s="12">
        <v>5</v>
      </c>
      <c r="AG152" s="15" t="s">
        <v>70</v>
      </c>
      <c r="AH152" s="13">
        <v>2</v>
      </c>
      <c r="AJ152" s="16">
        <f>IF(AK152="◯",3,"")</f>
        <v>3</v>
      </c>
      <c r="AK152" s="15" t="s">
        <v>168</v>
      </c>
      <c r="AL152" s="12">
        <v>5</v>
      </c>
      <c r="AO152" s="14">
        <f t="shared" si="216"/>
        <v>54</v>
      </c>
      <c r="AP152" s="12">
        <f t="shared" si="217"/>
        <v>1</v>
      </c>
      <c r="AQ152" s="11">
        <f t="shared" si="218"/>
      </c>
      <c r="AR152" s="11"/>
      <c r="AS152" s="10">
        <f t="shared" si="219"/>
      </c>
      <c r="AT152" s="10" t="str">
        <f t="shared" si="220"/>
        <v>◯</v>
      </c>
      <c r="AU152" s="1">
        <f t="shared" si="221"/>
        <v>3</v>
      </c>
      <c r="AV152" s="10">
        <f t="shared" si="222"/>
      </c>
      <c r="AW152" s="10" t="str">
        <f t="shared" si="223"/>
        <v>◯</v>
      </c>
      <c r="AX152" s="10">
        <f t="shared" si="224"/>
        <v>0</v>
      </c>
      <c r="AZ152" s="1">
        <f t="shared" si="225"/>
      </c>
      <c r="BA152" s="11">
        <f t="shared" si="181"/>
      </c>
      <c r="BB152" s="1">
        <f t="shared" si="226"/>
        <v>0</v>
      </c>
      <c r="BC152" s="1">
        <f t="shared" si="227"/>
        <v>1</v>
      </c>
      <c r="BD152" s="1">
        <f t="shared" si="228"/>
      </c>
      <c r="BE152" s="1">
        <f t="shared" si="229"/>
      </c>
      <c r="BF152" s="1">
        <f t="shared" si="230"/>
      </c>
      <c r="BG152" s="1">
        <f t="shared" si="231"/>
      </c>
      <c r="BH152" s="1">
        <f t="shared" si="232"/>
      </c>
      <c r="BI152" s="1">
        <f t="shared" si="233"/>
      </c>
      <c r="BK152" s="1">
        <f t="shared" si="234"/>
      </c>
      <c r="BL152" s="1">
        <f t="shared" si="235"/>
      </c>
      <c r="BM152" s="1">
        <f t="shared" si="236"/>
        <v>0</v>
      </c>
      <c r="BN152" s="1">
        <f t="shared" si="237"/>
        <v>1</v>
      </c>
    </row>
    <row r="153" spans="1:66" ht="11.25" customHeight="1">
      <c r="A153" s="129" t="s">
        <v>169</v>
      </c>
      <c r="B153" s="90">
        <f t="shared" si="193"/>
        <v>142</v>
      </c>
      <c r="C153" s="11">
        <f t="shared" si="194"/>
        <v>0</v>
      </c>
      <c r="F153" s="79" t="str">
        <f t="shared" si="195"/>
        <v>◯</v>
      </c>
      <c r="G153" s="11">
        <f t="shared" si="196"/>
      </c>
      <c r="H153" s="1">
        <f t="shared" si="197"/>
      </c>
      <c r="I153" s="1">
        <f t="shared" si="198"/>
      </c>
      <c r="J153" s="1">
        <f t="shared" si="199"/>
      </c>
      <c r="K153" s="1">
        <f t="shared" si="200"/>
      </c>
      <c r="L153" s="1">
        <f t="shared" si="201"/>
        <v>2</v>
      </c>
      <c r="M153" s="1">
        <f t="shared" si="202"/>
        <v>2</v>
      </c>
      <c r="N153" s="1">
        <f t="shared" si="203"/>
        <v>3</v>
      </c>
      <c r="O153" s="1">
        <f t="shared" si="204"/>
        <v>0</v>
      </c>
      <c r="P153" s="1">
        <f t="shared" si="205"/>
        <v>1</v>
      </c>
      <c r="Q153" s="1">
        <f t="shared" si="175"/>
        <v>0</v>
      </c>
      <c r="R153" s="1" t="str">
        <f t="shared" si="206"/>
        <v>◯</v>
      </c>
      <c r="S153" s="60" t="s">
        <v>55</v>
      </c>
      <c r="T153" s="94">
        <f t="shared" si="207"/>
        <v>0</v>
      </c>
      <c r="U153" s="94" t="str">
        <f t="shared" si="208"/>
        <v>◯</v>
      </c>
      <c r="W153" s="94">
        <f t="shared" si="209"/>
        <v>1</v>
      </c>
      <c r="X153" s="10" t="str">
        <f t="shared" si="210"/>
        <v>◯</v>
      </c>
      <c r="Y153" s="10">
        <f t="shared" si="211"/>
      </c>
      <c r="Z153" s="10">
        <f t="shared" si="212"/>
      </c>
      <c r="AA153" s="1">
        <f t="shared" si="213"/>
      </c>
      <c r="AB153" s="12">
        <f t="shared" si="214"/>
        <v>1</v>
      </c>
      <c r="AC153" s="12">
        <f t="shared" si="215"/>
        <v>83</v>
      </c>
      <c r="AF153" s="12">
        <v>5</v>
      </c>
      <c r="AG153" s="15" t="s">
        <v>168</v>
      </c>
      <c r="AH153" s="16">
        <f>IF(AG153="◯",3,"")</f>
        <v>3</v>
      </c>
      <c r="AJ153" s="13">
        <v>2</v>
      </c>
      <c r="AK153" s="15" t="str">
        <f>IF(AG153="◯","●",IF(AG153="","",""))</f>
        <v>●</v>
      </c>
      <c r="AL153" s="41">
        <v>5</v>
      </c>
      <c r="AO153" s="14">
        <f t="shared" si="216"/>
        <v>54</v>
      </c>
      <c r="AP153" s="12">
        <f t="shared" si="217"/>
        <v>0</v>
      </c>
      <c r="AQ153" s="11">
        <f t="shared" si="218"/>
        <v>2</v>
      </c>
      <c r="AR153" s="11"/>
      <c r="AS153" s="10">
        <f t="shared" si="219"/>
      </c>
      <c r="AT153" s="10" t="str">
        <f t="shared" si="220"/>
        <v>●</v>
      </c>
      <c r="AU153" s="1">
        <f t="shared" si="221"/>
        <v>0</v>
      </c>
      <c r="AV153" s="10">
        <f t="shared" si="222"/>
      </c>
      <c r="AW153" s="10" t="str">
        <f t="shared" si="223"/>
        <v>●</v>
      </c>
      <c r="AX153" s="10">
        <f t="shared" si="224"/>
        <v>0</v>
      </c>
      <c r="AZ153" s="1">
        <f t="shared" si="225"/>
      </c>
      <c r="BA153" s="11">
        <f t="shared" si="181"/>
      </c>
      <c r="BB153" s="1">
        <f t="shared" si="226"/>
        <v>0</v>
      </c>
      <c r="BC153" s="1">
        <f t="shared" si="227"/>
        <v>1</v>
      </c>
      <c r="BD153" s="1">
        <f t="shared" si="228"/>
      </c>
      <c r="BE153" s="1">
        <f t="shared" si="229"/>
      </c>
      <c r="BF153" s="1">
        <f t="shared" si="230"/>
      </c>
      <c r="BG153" s="1">
        <f t="shared" si="231"/>
      </c>
      <c r="BH153" s="1">
        <f t="shared" si="232"/>
      </c>
      <c r="BI153" s="1">
        <f t="shared" si="233"/>
      </c>
      <c r="BK153" s="1">
        <f t="shared" si="234"/>
      </c>
      <c r="BL153" s="1">
        <f t="shared" si="235"/>
      </c>
      <c r="BM153" s="1">
        <f t="shared" si="236"/>
        <v>0</v>
      </c>
      <c r="BN153" s="1">
        <f t="shared" si="237"/>
        <v>1</v>
      </c>
    </row>
    <row r="154" spans="1:66" ht="11.25" customHeight="1">
      <c r="A154" s="129" t="s">
        <v>169</v>
      </c>
      <c r="B154" s="90">
        <f t="shared" si="193"/>
        <v>143</v>
      </c>
      <c r="C154" s="11">
        <f t="shared" si="194"/>
        <v>0</v>
      </c>
      <c r="F154" s="79" t="str">
        <f t="shared" si="195"/>
        <v>●</v>
      </c>
      <c r="G154" s="11">
        <f t="shared" si="196"/>
      </c>
      <c r="H154" s="1">
        <f t="shared" si="197"/>
      </c>
      <c r="I154" s="1">
        <f t="shared" si="198"/>
      </c>
      <c r="J154" s="1">
        <f t="shared" si="199"/>
      </c>
      <c r="K154" s="1">
        <f t="shared" si="200"/>
        <v>2</v>
      </c>
      <c r="L154" s="1">
        <f t="shared" si="201"/>
      </c>
      <c r="M154" s="1">
        <f t="shared" si="202"/>
        <v>3</v>
      </c>
      <c r="N154" s="1">
        <f t="shared" si="203"/>
        <v>2</v>
      </c>
      <c r="O154" s="1">
        <f t="shared" si="204"/>
        <v>1</v>
      </c>
      <c r="P154" s="1">
        <f t="shared" si="205"/>
        <v>0</v>
      </c>
      <c r="Q154" s="1">
        <f t="shared" si="175"/>
        <v>0</v>
      </c>
      <c r="R154" s="1" t="str">
        <f t="shared" si="206"/>
        <v>●</v>
      </c>
      <c r="S154" s="60" t="s">
        <v>55</v>
      </c>
      <c r="T154" s="94">
        <f t="shared" si="207"/>
        <v>0</v>
      </c>
      <c r="U154" s="94" t="str">
        <f t="shared" si="208"/>
        <v>●</v>
      </c>
      <c r="W154" s="94">
        <f t="shared" si="209"/>
        <v>0</v>
      </c>
      <c r="X154" s="10" t="str">
        <f t="shared" si="210"/>
        <v>●</v>
      </c>
      <c r="Y154" s="10">
        <f t="shared" si="211"/>
      </c>
      <c r="Z154" s="10">
        <f t="shared" si="212"/>
      </c>
      <c r="AA154" s="1">
        <f t="shared" si="213"/>
        <v>2</v>
      </c>
      <c r="AB154" s="12">
        <f t="shared" si="214"/>
        <v>0</v>
      </c>
      <c r="AC154" s="12">
        <f t="shared" si="215"/>
        <v>83</v>
      </c>
      <c r="AF154" s="12">
        <v>5</v>
      </c>
      <c r="AG154" s="15" t="s">
        <v>70</v>
      </c>
      <c r="AH154" s="16">
        <v>2</v>
      </c>
      <c r="AJ154" s="16">
        <f>IF(AK154="◯",3,"")</f>
        <v>3</v>
      </c>
      <c r="AK154" s="15" t="s">
        <v>168</v>
      </c>
      <c r="AL154" s="12">
        <v>5</v>
      </c>
      <c r="AO154" s="14">
        <f t="shared" si="216"/>
        <v>55</v>
      </c>
      <c r="AP154" s="12">
        <f t="shared" si="217"/>
        <v>1</v>
      </c>
      <c r="AQ154" s="11">
        <f t="shared" si="218"/>
      </c>
      <c r="AR154" s="11"/>
      <c r="AS154" s="10">
        <f t="shared" si="219"/>
      </c>
      <c r="AT154" s="10" t="str">
        <f t="shared" si="220"/>
        <v>◯</v>
      </c>
      <c r="AU154" s="1">
        <f t="shared" si="221"/>
        <v>1</v>
      </c>
      <c r="AV154" s="10">
        <f t="shared" si="222"/>
      </c>
      <c r="AW154" s="10" t="str">
        <f t="shared" si="223"/>
        <v>◯</v>
      </c>
      <c r="AX154" s="10">
        <f t="shared" si="224"/>
        <v>0</v>
      </c>
      <c r="AZ154" s="1">
        <f t="shared" si="225"/>
      </c>
      <c r="BA154" s="11">
        <f t="shared" si="181"/>
      </c>
      <c r="BB154" s="1">
        <f t="shared" si="226"/>
        <v>0</v>
      </c>
      <c r="BC154" s="1">
        <f t="shared" si="227"/>
        <v>1</v>
      </c>
      <c r="BD154" s="1">
        <f t="shared" si="228"/>
      </c>
      <c r="BE154" s="1">
        <f t="shared" si="229"/>
      </c>
      <c r="BF154" s="1">
        <f t="shared" si="230"/>
      </c>
      <c r="BG154" s="1">
        <f t="shared" si="231"/>
      </c>
      <c r="BH154" s="1">
        <f t="shared" si="232"/>
      </c>
      <c r="BI154" s="1">
        <f t="shared" si="233"/>
      </c>
      <c r="BK154" s="1">
        <f t="shared" si="234"/>
      </c>
      <c r="BL154" s="1">
        <f t="shared" si="235"/>
      </c>
      <c r="BM154" s="1">
        <f t="shared" si="236"/>
        <v>0</v>
      </c>
      <c r="BN154" s="1">
        <f t="shared" si="237"/>
        <v>1</v>
      </c>
    </row>
    <row r="155" spans="1:66" ht="11.25" customHeight="1">
      <c r="A155" s="129" t="s">
        <v>169</v>
      </c>
      <c r="B155" s="90">
        <f t="shared" si="193"/>
        <v>144</v>
      </c>
      <c r="C155" s="11">
        <f t="shared" si="194"/>
        <v>0</v>
      </c>
      <c r="F155" s="79" t="str">
        <f t="shared" si="195"/>
        <v>●</v>
      </c>
      <c r="G155" s="11">
        <f t="shared" si="196"/>
      </c>
      <c r="H155" s="1">
        <f t="shared" si="197"/>
      </c>
      <c r="I155" s="1">
        <f t="shared" si="198"/>
      </c>
      <c r="J155" s="1">
        <f t="shared" si="199"/>
      </c>
      <c r="K155" s="1">
        <f t="shared" si="200"/>
        <v>2</v>
      </c>
      <c r="L155" s="1">
        <f t="shared" si="201"/>
      </c>
      <c r="M155" s="1">
        <f t="shared" si="202"/>
        <v>3</v>
      </c>
      <c r="N155" s="1">
        <f t="shared" si="203"/>
        <v>2</v>
      </c>
      <c r="O155" s="1">
        <f t="shared" si="204"/>
        <v>2</v>
      </c>
      <c r="P155" s="1">
        <f t="shared" si="205"/>
        <v>0</v>
      </c>
      <c r="Q155" s="1">
        <f t="shared" si="175"/>
        <v>0</v>
      </c>
      <c r="R155" s="1" t="str">
        <f t="shared" si="206"/>
        <v>●</v>
      </c>
      <c r="S155" s="60" t="s">
        <v>55</v>
      </c>
      <c r="T155" s="94">
        <f t="shared" si="207"/>
        <v>0</v>
      </c>
      <c r="U155" s="94" t="str">
        <f t="shared" si="208"/>
        <v>●</v>
      </c>
      <c r="W155" s="94">
        <f t="shared" si="209"/>
        <v>0</v>
      </c>
      <c r="X155" s="10" t="str">
        <f t="shared" si="210"/>
        <v>●</v>
      </c>
      <c r="Y155" s="10">
        <f t="shared" si="211"/>
      </c>
      <c r="Z155" s="10">
        <f t="shared" si="212"/>
      </c>
      <c r="AA155" s="1">
        <f t="shared" si="213"/>
        <v>2</v>
      </c>
      <c r="AB155" s="12">
        <f t="shared" si="214"/>
        <v>0</v>
      </c>
      <c r="AC155" s="12">
        <f t="shared" si="215"/>
        <v>83</v>
      </c>
      <c r="AF155" s="12">
        <v>5</v>
      </c>
      <c r="AG155" s="15" t="s">
        <v>70</v>
      </c>
      <c r="AH155" s="13">
        <v>2</v>
      </c>
      <c r="AJ155" s="16">
        <f>IF(AK155="◯",3,"")</f>
        <v>3</v>
      </c>
      <c r="AK155" s="15" t="s">
        <v>168</v>
      </c>
      <c r="AL155" s="41">
        <v>5</v>
      </c>
      <c r="AO155" s="14">
        <f t="shared" si="216"/>
        <v>56</v>
      </c>
      <c r="AP155" s="12">
        <f t="shared" si="217"/>
        <v>2</v>
      </c>
      <c r="AQ155" s="11">
        <f t="shared" si="218"/>
      </c>
      <c r="AR155" s="11"/>
      <c r="AS155" s="10">
        <f t="shared" si="219"/>
      </c>
      <c r="AT155" s="10" t="str">
        <f t="shared" si="220"/>
        <v>◯</v>
      </c>
      <c r="AU155" s="1">
        <f t="shared" si="221"/>
        <v>2</v>
      </c>
      <c r="AV155" s="10">
        <f t="shared" si="222"/>
      </c>
      <c r="AW155" s="10" t="str">
        <f t="shared" si="223"/>
        <v>◯</v>
      </c>
      <c r="AX155" s="10">
        <f t="shared" si="224"/>
        <v>0</v>
      </c>
      <c r="AZ155" s="1">
        <f t="shared" si="225"/>
      </c>
      <c r="BA155" s="11">
        <f t="shared" si="181"/>
      </c>
      <c r="BB155" s="1">
        <f t="shared" si="226"/>
        <v>0</v>
      </c>
      <c r="BC155" s="1">
        <f t="shared" si="227"/>
        <v>1</v>
      </c>
      <c r="BD155" s="1">
        <f t="shared" si="228"/>
      </c>
      <c r="BE155" s="1">
        <f t="shared" si="229"/>
      </c>
      <c r="BF155" s="1">
        <f t="shared" si="230"/>
      </c>
      <c r="BG155" s="1">
        <f t="shared" si="231"/>
      </c>
      <c r="BH155" s="1">
        <f t="shared" si="232"/>
      </c>
      <c r="BI155" s="1">
        <f t="shared" si="233"/>
      </c>
      <c r="BK155" s="1">
        <f t="shared" si="234"/>
      </c>
      <c r="BL155" s="1">
        <f t="shared" si="235"/>
      </c>
      <c r="BM155" s="1">
        <f t="shared" si="236"/>
        <v>0</v>
      </c>
      <c r="BN155" s="1">
        <f t="shared" si="237"/>
        <v>1</v>
      </c>
    </row>
    <row r="156" spans="1:66" ht="11.25" customHeight="1">
      <c r="A156" s="129" t="s">
        <v>169</v>
      </c>
      <c r="B156" s="90">
        <f t="shared" si="193"/>
        <v>145</v>
      </c>
      <c r="C156" s="11">
        <f t="shared" si="194"/>
        <v>0</v>
      </c>
      <c r="F156" s="79">
        <f t="shared" si="195"/>
      </c>
      <c r="G156" s="11">
        <f t="shared" si="196"/>
      </c>
      <c r="H156" s="1">
        <f t="shared" si="197"/>
      </c>
      <c r="I156" s="1">
        <f t="shared" si="198"/>
      </c>
      <c r="J156" s="1">
        <f t="shared" si="199"/>
      </c>
      <c r="K156" s="1">
        <f t="shared" si="200"/>
      </c>
      <c r="L156" s="1">
        <f t="shared" si="201"/>
        <v>1</v>
      </c>
      <c r="M156" s="1">
        <f t="shared" si="202"/>
        <v>1</v>
      </c>
      <c r="N156" s="1">
        <f t="shared" si="203"/>
        <v>3</v>
      </c>
      <c r="O156" s="1">
        <f t="shared" si="204"/>
        <v>0</v>
      </c>
      <c r="P156" s="1">
        <f t="shared" si="205"/>
        <v>1</v>
      </c>
      <c r="Q156" s="1">
        <f t="shared" si="175"/>
        <v>0</v>
      </c>
      <c r="R156" s="1" t="str">
        <f t="shared" si="206"/>
        <v>◯</v>
      </c>
      <c r="S156" s="60" t="s">
        <v>55</v>
      </c>
      <c r="T156" s="94">
        <f t="shared" si="207"/>
        <v>0</v>
      </c>
      <c r="U156" s="94" t="str">
        <f t="shared" si="208"/>
        <v>◯</v>
      </c>
      <c r="W156" s="94">
        <f t="shared" si="209"/>
        <v>0</v>
      </c>
      <c r="X156" s="10">
        <f t="shared" si="210"/>
      </c>
      <c r="Y156" s="10">
        <f t="shared" si="211"/>
      </c>
      <c r="Z156" s="10">
        <f t="shared" si="212"/>
      </c>
      <c r="AA156" s="1">
        <f t="shared" si="213"/>
      </c>
      <c r="AB156" s="12">
        <f t="shared" si="214"/>
        <v>1</v>
      </c>
      <c r="AC156" s="12">
        <f t="shared" si="215"/>
        <v>84</v>
      </c>
      <c r="AF156" s="12">
        <v>5</v>
      </c>
      <c r="AG156" s="15" t="s">
        <v>168</v>
      </c>
      <c r="AH156" s="16">
        <f>IF(AG156="◯",3,"")</f>
        <v>3</v>
      </c>
      <c r="AJ156" s="13">
        <v>1</v>
      </c>
      <c r="AK156" s="15" t="str">
        <f>IF(AG156="◯","●",IF(AG156="","",""))</f>
        <v>●</v>
      </c>
      <c r="AL156" s="12">
        <v>5</v>
      </c>
      <c r="AO156" s="14">
        <f t="shared" si="216"/>
        <v>56</v>
      </c>
      <c r="AP156" s="12">
        <f t="shared" si="217"/>
        <v>0</v>
      </c>
      <c r="AQ156" s="11">
        <f t="shared" si="218"/>
        <v>1</v>
      </c>
      <c r="AR156" s="11"/>
      <c r="AS156" s="10">
        <f t="shared" si="219"/>
      </c>
      <c r="AT156" s="10">
        <f t="shared" si="220"/>
      </c>
      <c r="AU156" s="1">
        <f t="shared" si="221"/>
        <v>2</v>
      </c>
      <c r="AV156" s="10">
        <f t="shared" si="222"/>
      </c>
      <c r="AW156" s="10" t="str">
        <f t="shared" si="223"/>
        <v>●</v>
      </c>
      <c r="AX156" s="10">
        <f t="shared" si="224"/>
        <v>0</v>
      </c>
      <c r="AZ156" s="1">
        <f t="shared" si="225"/>
      </c>
      <c r="BA156" s="11">
        <f t="shared" si="181"/>
      </c>
      <c r="BB156" s="1">
        <f t="shared" si="226"/>
        <v>0</v>
      </c>
      <c r="BC156" s="1">
        <f t="shared" si="227"/>
        <v>1</v>
      </c>
      <c r="BD156" s="1">
        <f t="shared" si="228"/>
      </c>
      <c r="BE156" s="1">
        <f t="shared" si="229"/>
      </c>
      <c r="BF156" s="1">
        <f t="shared" si="230"/>
      </c>
      <c r="BG156" s="1">
        <f t="shared" si="231"/>
      </c>
      <c r="BH156" s="1">
        <f t="shared" si="232"/>
      </c>
      <c r="BI156" s="1">
        <f t="shared" si="233"/>
      </c>
      <c r="BK156" s="1">
        <f t="shared" si="234"/>
      </c>
      <c r="BL156" s="1">
        <f t="shared" si="235"/>
      </c>
      <c r="BM156" s="1">
        <f t="shared" si="236"/>
        <v>0</v>
      </c>
      <c r="BN156" s="1">
        <f t="shared" si="237"/>
        <v>1</v>
      </c>
    </row>
    <row r="157" spans="1:66" ht="11.25" customHeight="1">
      <c r="A157" s="129" t="s">
        <v>169</v>
      </c>
      <c r="B157" s="90">
        <f t="shared" si="193"/>
        <v>146</v>
      </c>
      <c r="C157" s="11">
        <f t="shared" si="194"/>
        <v>0</v>
      </c>
      <c r="F157" s="79">
        <f t="shared" si="195"/>
      </c>
      <c r="G157" s="11">
        <f t="shared" si="196"/>
      </c>
      <c r="H157" s="1">
        <f t="shared" si="197"/>
      </c>
      <c r="I157" s="1">
        <f t="shared" si="198"/>
      </c>
      <c r="J157" s="1">
        <f t="shared" si="199"/>
      </c>
      <c r="K157" s="1">
        <f t="shared" si="200"/>
      </c>
      <c r="L157" s="1">
        <f t="shared" si="201"/>
        <v>1</v>
      </c>
      <c r="M157" s="1">
        <f t="shared" si="202"/>
        <v>1</v>
      </c>
      <c r="N157" s="1">
        <f t="shared" si="203"/>
        <v>3</v>
      </c>
      <c r="O157" s="1">
        <f t="shared" si="204"/>
        <v>0</v>
      </c>
      <c r="P157" s="1">
        <f t="shared" si="205"/>
        <v>2</v>
      </c>
      <c r="Q157" s="1">
        <f t="shared" si="175"/>
        <v>0</v>
      </c>
      <c r="R157" s="1" t="str">
        <f t="shared" si="206"/>
        <v>◯</v>
      </c>
      <c r="S157" s="60" t="s">
        <v>55</v>
      </c>
      <c r="T157" s="94">
        <f t="shared" si="207"/>
        <v>0</v>
      </c>
      <c r="U157" s="94" t="str">
        <f t="shared" si="208"/>
        <v>◯</v>
      </c>
      <c r="W157" s="94">
        <f t="shared" si="209"/>
        <v>0</v>
      </c>
      <c r="X157" s="10">
        <f t="shared" si="210"/>
      </c>
      <c r="Y157" s="10">
        <f t="shared" si="211"/>
      </c>
      <c r="Z157" s="10">
        <f t="shared" si="212"/>
      </c>
      <c r="AA157" s="1">
        <f t="shared" si="213"/>
      </c>
      <c r="AB157" s="12">
        <f t="shared" si="214"/>
        <v>2</v>
      </c>
      <c r="AC157" s="12">
        <f t="shared" si="215"/>
        <v>85</v>
      </c>
      <c r="AF157" s="12">
        <v>5</v>
      </c>
      <c r="AG157" s="15" t="s">
        <v>168</v>
      </c>
      <c r="AH157" s="16">
        <f>IF(AG157="◯",3,"")</f>
        <v>3</v>
      </c>
      <c r="AJ157" s="13">
        <v>1</v>
      </c>
      <c r="AK157" s="15" t="str">
        <f>IF(AG157="◯","●",IF(AG157="","",""))</f>
        <v>●</v>
      </c>
      <c r="AL157" s="41">
        <v>5</v>
      </c>
      <c r="AO157" s="14">
        <f t="shared" si="216"/>
        <v>56</v>
      </c>
      <c r="AP157" s="12">
        <f t="shared" si="217"/>
        <v>0</v>
      </c>
      <c r="AQ157" s="11">
        <f t="shared" si="218"/>
        <v>1</v>
      </c>
      <c r="AR157" s="11"/>
      <c r="AS157" s="10">
        <f t="shared" si="219"/>
      </c>
      <c r="AT157" s="10">
        <f t="shared" si="220"/>
      </c>
      <c r="AU157" s="1">
        <f t="shared" si="221"/>
        <v>2</v>
      </c>
      <c r="AV157" s="10">
        <f t="shared" si="222"/>
      </c>
      <c r="AW157" s="10" t="str">
        <f t="shared" si="223"/>
        <v>●</v>
      </c>
      <c r="AX157" s="10">
        <f t="shared" si="224"/>
        <v>0</v>
      </c>
      <c r="AZ157" s="1">
        <f t="shared" si="225"/>
      </c>
      <c r="BA157" s="11">
        <f t="shared" si="181"/>
      </c>
      <c r="BB157" s="1">
        <f t="shared" si="226"/>
        <v>0</v>
      </c>
      <c r="BC157" s="1">
        <f t="shared" si="227"/>
        <v>1</v>
      </c>
      <c r="BD157" s="1">
        <f t="shared" si="228"/>
      </c>
      <c r="BE157" s="1">
        <f t="shared" si="229"/>
      </c>
      <c r="BF157" s="1">
        <f t="shared" si="230"/>
      </c>
      <c r="BG157" s="1">
        <f t="shared" si="231"/>
      </c>
      <c r="BH157" s="1">
        <f t="shared" si="232"/>
      </c>
      <c r="BI157" s="1">
        <f t="shared" si="233"/>
      </c>
      <c r="BK157" s="1">
        <f t="shared" si="234"/>
      </c>
      <c r="BL157" s="1">
        <f t="shared" si="235"/>
      </c>
      <c r="BM157" s="1">
        <f t="shared" si="236"/>
        <v>0</v>
      </c>
      <c r="BN157" s="1">
        <f t="shared" si="237"/>
        <v>1</v>
      </c>
    </row>
    <row r="158" spans="1:66" ht="11.25" customHeight="1">
      <c r="A158" s="129" t="s">
        <v>169</v>
      </c>
      <c r="B158" s="90">
        <f t="shared" si="193"/>
        <v>147</v>
      </c>
      <c r="C158" s="11">
        <f t="shared" si="194"/>
        <v>0</v>
      </c>
      <c r="F158" s="79">
        <f t="shared" si="195"/>
      </c>
      <c r="G158" s="11">
        <f t="shared" si="196"/>
      </c>
      <c r="H158" s="1">
        <f t="shared" si="197"/>
      </c>
      <c r="I158" s="1">
        <f t="shared" si="198"/>
      </c>
      <c r="J158" s="1">
        <f t="shared" si="199"/>
      </c>
      <c r="K158" s="1">
        <f t="shared" si="200"/>
      </c>
      <c r="L158" s="1">
        <f t="shared" si="201"/>
        <v>1</v>
      </c>
      <c r="M158" s="1">
        <f t="shared" si="202"/>
        <v>1</v>
      </c>
      <c r="N158" s="1">
        <f t="shared" si="203"/>
        <v>3</v>
      </c>
      <c r="O158" s="1">
        <f t="shared" si="204"/>
        <v>0</v>
      </c>
      <c r="P158" s="1">
        <f t="shared" si="205"/>
        <v>3</v>
      </c>
      <c r="Q158" s="1">
        <f t="shared" si="175"/>
        <v>0</v>
      </c>
      <c r="R158" s="1" t="str">
        <f t="shared" si="206"/>
        <v>◯</v>
      </c>
      <c r="S158" s="60" t="s">
        <v>55</v>
      </c>
      <c r="T158" s="94">
        <f t="shared" si="207"/>
        <v>0</v>
      </c>
      <c r="U158" s="94" t="str">
        <f t="shared" si="208"/>
        <v>◯</v>
      </c>
      <c r="W158" s="94">
        <f t="shared" si="209"/>
        <v>0</v>
      </c>
      <c r="X158" s="10">
        <f t="shared" si="210"/>
      </c>
      <c r="Y158" s="10">
        <f t="shared" si="211"/>
      </c>
      <c r="Z158" s="10">
        <f t="shared" si="212"/>
      </c>
      <c r="AA158" s="1">
        <f t="shared" si="213"/>
      </c>
      <c r="AB158" s="12">
        <f t="shared" si="214"/>
        <v>3</v>
      </c>
      <c r="AC158" s="12">
        <f t="shared" si="215"/>
        <v>86</v>
      </c>
      <c r="AF158" s="12">
        <v>5</v>
      </c>
      <c r="AG158" s="15" t="s">
        <v>168</v>
      </c>
      <c r="AH158" s="16">
        <f>IF(AG158="◯",3,"")</f>
        <v>3</v>
      </c>
      <c r="AJ158" s="13">
        <v>1</v>
      </c>
      <c r="AK158" s="15" t="str">
        <f>IF(AG158="◯","●",IF(AG158="","",""))</f>
        <v>●</v>
      </c>
      <c r="AL158" s="12">
        <v>5</v>
      </c>
      <c r="AO158" s="14">
        <f t="shared" si="216"/>
        <v>56</v>
      </c>
      <c r="AP158" s="12">
        <f t="shared" si="217"/>
        <v>0</v>
      </c>
      <c r="AQ158" s="11">
        <f t="shared" si="218"/>
        <v>1</v>
      </c>
      <c r="AR158" s="11"/>
      <c r="AS158" s="10">
        <f t="shared" si="219"/>
      </c>
      <c r="AT158" s="10">
        <f t="shared" si="220"/>
      </c>
      <c r="AU158" s="1">
        <f t="shared" si="221"/>
        <v>2</v>
      </c>
      <c r="AV158" s="10">
        <f t="shared" si="222"/>
      </c>
      <c r="AW158" s="10" t="str">
        <f t="shared" si="223"/>
        <v>●</v>
      </c>
      <c r="AX158" s="10">
        <f t="shared" si="224"/>
        <v>0</v>
      </c>
      <c r="AZ158" s="1">
        <f t="shared" si="225"/>
      </c>
      <c r="BA158" s="11">
        <f t="shared" si="181"/>
      </c>
      <c r="BB158" s="1">
        <f t="shared" si="226"/>
        <v>0</v>
      </c>
      <c r="BC158" s="1">
        <f t="shared" si="227"/>
        <v>1</v>
      </c>
      <c r="BD158" s="1">
        <f t="shared" si="228"/>
      </c>
      <c r="BE158" s="1">
        <f t="shared" si="229"/>
      </c>
      <c r="BF158" s="1">
        <f t="shared" si="230"/>
      </c>
      <c r="BG158" s="1">
        <f t="shared" si="231"/>
      </c>
      <c r="BH158" s="1">
        <f t="shared" si="232"/>
      </c>
      <c r="BI158" s="1">
        <f t="shared" si="233"/>
      </c>
      <c r="BK158" s="1">
        <f t="shared" si="234"/>
      </c>
      <c r="BL158" s="1">
        <f t="shared" si="235"/>
      </c>
      <c r="BM158" s="1">
        <f t="shared" si="236"/>
        <v>0</v>
      </c>
      <c r="BN158" s="1">
        <f t="shared" si="237"/>
        <v>1</v>
      </c>
    </row>
    <row r="159" spans="1:66" ht="11.25" customHeight="1">
      <c r="A159" s="129" t="s">
        <v>169</v>
      </c>
      <c r="B159" s="90">
        <f t="shared" si="193"/>
        <v>148</v>
      </c>
      <c r="C159" s="11">
        <f t="shared" si="194"/>
        <v>0</v>
      </c>
      <c r="F159" s="79">
        <f t="shared" si="195"/>
      </c>
      <c r="G159" s="11">
        <f t="shared" si="196"/>
      </c>
      <c r="H159" s="1">
        <f t="shared" si="197"/>
        <v>1</v>
      </c>
      <c r="I159" s="1">
        <f t="shared" si="198"/>
        <v>2</v>
      </c>
      <c r="J159" s="1" t="str">
        <f t="shared" si="199"/>
        <v>△</v>
      </c>
      <c r="K159" s="1">
        <f t="shared" si="200"/>
      </c>
      <c r="L159" s="1">
        <f t="shared" si="201"/>
      </c>
      <c r="M159" s="1">
        <f t="shared" si="202"/>
        <v>1</v>
      </c>
      <c r="N159" s="1">
        <f t="shared" si="203"/>
        <v>2</v>
      </c>
      <c r="O159" s="1">
        <f t="shared" si="204"/>
        <v>0</v>
      </c>
      <c r="P159" s="1">
        <f t="shared" si="205"/>
        <v>3</v>
      </c>
      <c r="Q159" s="1">
        <f t="shared" si="175"/>
        <v>0</v>
      </c>
      <c r="R159" s="1" t="str">
        <f t="shared" si="206"/>
        <v>△</v>
      </c>
      <c r="S159" s="60" t="s">
        <v>55</v>
      </c>
      <c r="T159" s="94" t="str">
        <f t="shared" si="207"/>
        <v>△</v>
      </c>
      <c r="U159" s="94" t="str">
        <f t="shared" si="208"/>
        <v>△</v>
      </c>
      <c r="W159" s="94">
        <f t="shared" si="209"/>
        <v>0</v>
      </c>
      <c r="X159" s="10">
        <f t="shared" si="210"/>
      </c>
      <c r="Y159" s="10">
        <f t="shared" si="211"/>
      </c>
      <c r="Z159" s="10">
        <f t="shared" si="212"/>
        <v>2</v>
      </c>
      <c r="AA159" s="1">
        <f t="shared" si="213"/>
      </c>
      <c r="AB159" s="12">
        <f t="shared" si="214"/>
        <v>3</v>
      </c>
      <c r="AC159" s="12">
        <f t="shared" si="215"/>
        <v>86</v>
      </c>
      <c r="AF159" s="12">
        <v>5</v>
      </c>
      <c r="AG159" s="15" t="s">
        <v>93</v>
      </c>
      <c r="AH159" s="13">
        <v>2</v>
      </c>
      <c r="AI159" s="41" t="s">
        <v>123</v>
      </c>
      <c r="AJ159" s="13">
        <v>1</v>
      </c>
      <c r="AK159" s="15" t="s">
        <v>93</v>
      </c>
      <c r="AL159" s="41">
        <v>5</v>
      </c>
      <c r="AO159" s="14">
        <f t="shared" si="216"/>
        <v>56</v>
      </c>
      <c r="AP159" s="12">
        <f t="shared" si="217"/>
        <v>0</v>
      </c>
      <c r="AQ159" s="11">
        <f t="shared" si="218"/>
      </c>
      <c r="AR159" s="11"/>
      <c r="AS159" s="10">
        <f t="shared" si="219"/>
      </c>
      <c r="AT159" s="10">
        <f t="shared" si="220"/>
      </c>
      <c r="AU159" s="1">
        <f t="shared" si="221"/>
        <v>2</v>
      </c>
      <c r="AV159" s="10">
        <f t="shared" si="222"/>
      </c>
      <c r="AW159" s="10" t="str">
        <f t="shared" si="223"/>
        <v>△</v>
      </c>
      <c r="AX159" s="10" t="str">
        <f t="shared" si="224"/>
        <v>△</v>
      </c>
      <c r="AZ159" s="1">
        <f t="shared" si="225"/>
      </c>
      <c r="BA159" s="11">
        <f t="shared" si="181"/>
      </c>
      <c r="BB159" s="1">
        <f t="shared" si="226"/>
        <v>0</v>
      </c>
      <c r="BC159" s="1">
        <f t="shared" si="227"/>
        <v>1</v>
      </c>
      <c r="BD159" s="1">
        <f t="shared" si="228"/>
      </c>
      <c r="BE159" s="1">
        <f t="shared" si="229"/>
      </c>
      <c r="BF159" s="1">
        <f t="shared" si="230"/>
      </c>
      <c r="BG159" s="1">
        <f t="shared" si="231"/>
      </c>
      <c r="BH159" s="1">
        <f t="shared" si="232"/>
      </c>
      <c r="BI159" s="1">
        <f t="shared" si="233"/>
      </c>
      <c r="BK159" s="1">
        <f t="shared" si="234"/>
      </c>
      <c r="BL159" s="1">
        <f t="shared" si="235"/>
      </c>
      <c r="BM159" s="1">
        <f t="shared" si="236"/>
        <v>0</v>
      </c>
      <c r="BN159" s="1">
        <f t="shared" si="237"/>
        <v>1</v>
      </c>
    </row>
    <row r="160" spans="1:66" ht="11.25" customHeight="1">
      <c r="A160" s="129" t="s">
        <v>169</v>
      </c>
      <c r="B160" s="90">
        <f t="shared" si="193"/>
        <v>149</v>
      </c>
      <c r="C160" s="11">
        <f t="shared" si="194"/>
        <v>0</v>
      </c>
      <c r="F160" s="79">
        <f t="shared" si="195"/>
      </c>
      <c r="G160" s="11">
        <f t="shared" si="196"/>
      </c>
      <c r="H160" s="1">
        <f t="shared" si="197"/>
      </c>
      <c r="I160" s="1">
        <f t="shared" si="198"/>
      </c>
      <c r="J160" s="1">
        <f t="shared" si="199"/>
      </c>
      <c r="K160" s="1">
        <f t="shared" si="200"/>
      </c>
      <c r="L160" s="1">
        <f t="shared" si="201"/>
      </c>
      <c r="M160" s="1">
        <f t="shared" si="202"/>
      </c>
      <c r="N160" s="1">
        <f t="shared" si="203"/>
      </c>
      <c r="O160" s="1">
        <f t="shared" si="204"/>
        <v>0</v>
      </c>
      <c r="P160" s="1">
        <f t="shared" si="205"/>
        <v>3</v>
      </c>
      <c r="Q160" s="1">
        <f t="shared" si="175"/>
      </c>
      <c r="R160" s="1">
        <f t="shared" si="206"/>
      </c>
      <c r="T160" s="94">
        <f t="shared" si="207"/>
        <v>0</v>
      </c>
      <c r="U160" s="94" t="str">
        <f t="shared" si="208"/>
        <v>◯</v>
      </c>
      <c r="W160" s="94">
        <f t="shared" si="209"/>
        <v>1</v>
      </c>
      <c r="X160" s="10" t="str">
        <f t="shared" si="210"/>
        <v>◯</v>
      </c>
      <c r="Y160" s="10">
        <f t="shared" si="211"/>
      </c>
      <c r="Z160" s="10">
        <f t="shared" si="212"/>
      </c>
      <c r="AA160" s="1">
        <f t="shared" si="213"/>
      </c>
      <c r="AB160" s="12">
        <f t="shared" si="214"/>
        <v>4</v>
      </c>
      <c r="AC160" s="12">
        <f t="shared" si="215"/>
        <v>87</v>
      </c>
      <c r="AF160" s="12">
        <v>5</v>
      </c>
      <c r="AG160" s="15" t="s">
        <v>168</v>
      </c>
      <c r="AH160" s="16">
        <f>IF(AG160="◯",3,"")</f>
        <v>3</v>
      </c>
      <c r="AJ160" s="13">
        <v>2</v>
      </c>
      <c r="AK160" s="15" t="str">
        <f>IF(AG160="◯","●",IF(AG160="","",""))</f>
        <v>●</v>
      </c>
      <c r="AL160" s="12">
        <v>5</v>
      </c>
      <c r="AO160" s="14">
        <f t="shared" si="216"/>
        <v>56</v>
      </c>
      <c r="AP160" s="12">
        <f t="shared" si="217"/>
        <v>0</v>
      </c>
      <c r="AQ160" s="11">
        <f t="shared" si="218"/>
        <v>2</v>
      </c>
      <c r="AR160" s="11"/>
      <c r="AS160" s="10">
        <f t="shared" si="219"/>
      </c>
      <c r="AT160" s="10" t="str">
        <f t="shared" si="220"/>
        <v>●</v>
      </c>
      <c r="AU160" s="1">
        <f t="shared" si="221"/>
        <v>0</v>
      </c>
      <c r="AV160" s="10">
        <f t="shared" si="222"/>
      </c>
      <c r="AW160" s="10" t="str">
        <f t="shared" si="223"/>
        <v>●</v>
      </c>
      <c r="AX160" s="10">
        <f t="shared" si="224"/>
        <v>0</v>
      </c>
      <c r="AY160" s="20" t="s">
        <v>55</v>
      </c>
      <c r="AZ160" s="1" t="str">
        <f t="shared" si="225"/>
        <v>●</v>
      </c>
      <c r="BA160" s="11">
        <f t="shared" si="181"/>
        <v>0</v>
      </c>
      <c r="BB160" s="1">
        <f t="shared" si="226"/>
        <v>0</v>
      </c>
      <c r="BC160" s="1">
        <f t="shared" si="227"/>
        <v>2</v>
      </c>
      <c r="BD160" s="1">
        <f t="shared" si="228"/>
        <v>2</v>
      </c>
      <c r="BE160" s="1">
        <f t="shared" si="229"/>
        <v>3</v>
      </c>
      <c r="BF160" s="1">
        <f t="shared" si="230"/>
      </c>
      <c r="BG160" s="1">
        <f t="shared" si="231"/>
        <v>2</v>
      </c>
      <c r="BH160" s="1">
        <f t="shared" si="232"/>
      </c>
      <c r="BI160" s="1">
        <f t="shared" si="233"/>
      </c>
      <c r="BK160" s="1">
        <f t="shared" si="234"/>
      </c>
      <c r="BL160" s="1" t="str">
        <f t="shared" si="235"/>
        <v>●</v>
      </c>
      <c r="BM160" s="1">
        <f t="shared" si="236"/>
        <v>0</v>
      </c>
      <c r="BN160" s="1">
        <f t="shared" si="237"/>
        <v>2</v>
      </c>
    </row>
    <row r="161" spans="1:66" ht="11.25" customHeight="1">
      <c r="A161" s="129" t="s">
        <v>169</v>
      </c>
      <c r="B161" s="90">
        <f t="shared" si="193"/>
        <v>150</v>
      </c>
      <c r="C161" s="11">
        <f t="shared" si="194"/>
        <v>0</v>
      </c>
      <c r="F161" s="79">
        <f t="shared" si="195"/>
      </c>
      <c r="G161" s="11">
        <f t="shared" si="196"/>
      </c>
      <c r="H161" s="1">
        <f t="shared" si="197"/>
      </c>
      <c r="I161" s="1">
        <f t="shared" si="198"/>
      </c>
      <c r="J161" s="1">
        <f t="shared" si="199"/>
      </c>
      <c r="K161" s="1">
        <f t="shared" si="200"/>
      </c>
      <c r="L161" s="1">
        <f t="shared" si="201"/>
      </c>
      <c r="M161" s="1">
        <f t="shared" si="202"/>
      </c>
      <c r="N161" s="1">
        <f t="shared" si="203"/>
      </c>
      <c r="O161" s="1">
        <f t="shared" si="204"/>
        <v>0</v>
      </c>
      <c r="P161" s="1">
        <f t="shared" si="205"/>
        <v>3</v>
      </c>
      <c r="Q161" s="1">
        <f t="shared" si="175"/>
      </c>
      <c r="R161" s="1">
        <f t="shared" si="206"/>
      </c>
      <c r="T161" s="94">
        <f t="shared" si="207"/>
        <v>0</v>
      </c>
      <c r="U161" s="94" t="str">
        <f t="shared" si="208"/>
        <v>●</v>
      </c>
      <c r="W161" s="94">
        <f t="shared" si="209"/>
        <v>0</v>
      </c>
      <c r="X161" s="10" t="str">
        <f t="shared" si="210"/>
        <v>●</v>
      </c>
      <c r="Y161" s="10">
        <f t="shared" si="211"/>
      </c>
      <c r="Z161" s="10">
        <f t="shared" si="212"/>
      </c>
      <c r="AA161" s="1">
        <f t="shared" si="213"/>
        <v>2</v>
      </c>
      <c r="AB161" s="12">
        <f t="shared" si="214"/>
        <v>0</v>
      </c>
      <c r="AC161" s="12">
        <f t="shared" si="215"/>
        <v>87</v>
      </c>
      <c r="AF161" s="12">
        <v>5</v>
      </c>
      <c r="AG161" s="15" t="s">
        <v>70</v>
      </c>
      <c r="AH161" s="13">
        <v>2</v>
      </c>
      <c r="AJ161" s="16">
        <f>IF(AK161="◯",3,"")</f>
        <v>3</v>
      </c>
      <c r="AK161" s="15" t="s">
        <v>168</v>
      </c>
      <c r="AL161" s="41">
        <v>5</v>
      </c>
      <c r="AO161" s="14">
        <f t="shared" si="216"/>
        <v>57</v>
      </c>
      <c r="AP161" s="12">
        <f t="shared" si="217"/>
        <v>1</v>
      </c>
      <c r="AQ161" s="11">
        <f t="shared" si="218"/>
      </c>
      <c r="AR161" s="11"/>
      <c r="AS161" s="10">
        <f t="shared" si="219"/>
      </c>
      <c r="AT161" s="10" t="str">
        <f t="shared" si="220"/>
        <v>◯</v>
      </c>
      <c r="AU161" s="1">
        <f t="shared" si="221"/>
        <v>1</v>
      </c>
      <c r="AV161" s="10">
        <f t="shared" si="222"/>
      </c>
      <c r="AW161" s="10" t="str">
        <f t="shared" si="223"/>
        <v>◯</v>
      </c>
      <c r="AX161" s="10">
        <f t="shared" si="224"/>
        <v>0</v>
      </c>
      <c r="AY161" s="20" t="s">
        <v>55</v>
      </c>
      <c r="AZ161" s="1" t="str">
        <f t="shared" si="225"/>
        <v>◯</v>
      </c>
      <c r="BA161" s="11">
        <f t="shared" si="181"/>
        <v>0</v>
      </c>
      <c r="BB161" s="1">
        <f t="shared" si="226"/>
        <v>1</v>
      </c>
      <c r="BC161" s="1">
        <f t="shared" si="227"/>
        <v>0</v>
      </c>
      <c r="BD161" s="1">
        <f t="shared" si="228"/>
        <v>3</v>
      </c>
      <c r="BE161" s="1">
        <f t="shared" si="229"/>
        <v>2</v>
      </c>
      <c r="BF161" s="1">
        <f t="shared" si="230"/>
        <v>2</v>
      </c>
      <c r="BG161" s="1">
        <f t="shared" si="231"/>
      </c>
      <c r="BH161" s="1">
        <f t="shared" si="232"/>
      </c>
      <c r="BI161" s="1">
        <f t="shared" si="233"/>
      </c>
      <c r="BK161" s="1">
        <f t="shared" si="234"/>
      </c>
      <c r="BL161" s="1" t="str">
        <f t="shared" si="235"/>
        <v>◯</v>
      </c>
      <c r="BM161" s="1">
        <f t="shared" si="236"/>
        <v>1</v>
      </c>
      <c r="BN161" s="1">
        <f t="shared" si="237"/>
        <v>0</v>
      </c>
    </row>
    <row r="162" spans="1:66" ht="11.25" customHeight="1">
      <c r="A162" s="129" t="s">
        <v>169</v>
      </c>
      <c r="B162" s="90">
        <f t="shared" si="193"/>
        <v>151</v>
      </c>
      <c r="C162" s="11">
        <f t="shared" si="194"/>
        <v>0</v>
      </c>
      <c r="F162" s="79">
        <f t="shared" si="195"/>
      </c>
      <c r="G162" s="11">
        <f t="shared" si="196"/>
      </c>
      <c r="H162" s="1">
        <f t="shared" si="197"/>
      </c>
      <c r="I162" s="1">
        <f t="shared" si="198"/>
      </c>
      <c r="J162" s="1">
        <f t="shared" si="199"/>
      </c>
      <c r="K162" s="1">
        <f t="shared" si="200"/>
      </c>
      <c r="L162" s="1">
        <f t="shared" si="201"/>
      </c>
      <c r="M162" s="1">
        <f t="shared" si="202"/>
      </c>
      <c r="N162" s="1">
        <f t="shared" si="203"/>
      </c>
      <c r="O162" s="1">
        <f t="shared" si="204"/>
        <v>0</v>
      </c>
      <c r="P162" s="1">
        <f t="shared" si="205"/>
        <v>3</v>
      </c>
      <c r="Q162" s="1">
        <f t="shared" si="175"/>
      </c>
      <c r="R162" s="1">
        <f t="shared" si="206"/>
      </c>
      <c r="T162" s="94">
        <f t="shared" si="207"/>
        <v>0</v>
      </c>
      <c r="U162" s="94" t="str">
        <f t="shared" si="208"/>
        <v>●</v>
      </c>
      <c r="W162" s="94">
        <f t="shared" si="209"/>
        <v>0</v>
      </c>
      <c r="X162" s="10">
        <f t="shared" si="210"/>
      </c>
      <c r="Y162" s="10">
        <f t="shared" si="211"/>
      </c>
      <c r="Z162" s="10">
        <f t="shared" si="212"/>
      </c>
      <c r="AA162" s="1">
        <f t="shared" si="213"/>
        <v>0</v>
      </c>
      <c r="AB162" s="12">
        <f t="shared" si="214"/>
        <v>0</v>
      </c>
      <c r="AC162" s="12">
        <f t="shared" si="215"/>
        <v>87</v>
      </c>
      <c r="AF162" s="12">
        <v>5</v>
      </c>
      <c r="AG162" s="15" t="s">
        <v>70</v>
      </c>
      <c r="AH162" s="13">
        <v>0</v>
      </c>
      <c r="AJ162" s="16">
        <f>IF(AK162="◯",3,"")</f>
        <v>3</v>
      </c>
      <c r="AK162" s="15" t="s">
        <v>168</v>
      </c>
      <c r="AL162" s="12">
        <v>5</v>
      </c>
      <c r="AO162" s="14">
        <f t="shared" si="216"/>
        <v>58</v>
      </c>
      <c r="AP162" s="12">
        <f t="shared" si="217"/>
        <v>2</v>
      </c>
      <c r="AQ162" s="11">
        <f t="shared" si="218"/>
      </c>
      <c r="AR162" s="11"/>
      <c r="AS162" s="10" t="str">
        <f t="shared" si="219"/>
        <v>◎</v>
      </c>
      <c r="AT162" s="10">
        <f t="shared" si="220"/>
      </c>
      <c r="AU162" s="1">
        <f t="shared" si="221"/>
        <v>1</v>
      </c>
      <c r="AV162" s="10">
        <f t="shared" si="222"/>
      </c>
      <c r="AW162" s="10" t="str">
        <f t="shared" si="223"/>
        <v>◯</v>
      </c>
      <c r="AX162" s="10">
        <f t="shared" si="224"/>
        <v>0</v>
      </c>
      <c r="AY162" s="20" t="s">
        <v>55</v>
      </c>
      <c r="AZ162" s="1" t="str">
        <f t="shared" si="225"/>
        <v>◯</v>
      </c>
      <c r="BA162" s="11">
        <f t="shared" si="181"/>
        <v>0</v>
      </c>
      <c r="BB162" s="1">
        <f t="shared" si="226"/>
        <v>2</v>
      </c>
      <c r="BC162" s="1">
        <f t="shared" si="227"/>
        <v>0</v>
      </c>
      <c r="BD162" s="1">
        <f t="shared" si="228"/>
        <v>3</v>
      </c>
      <c r="BE162" s="1">
        <f t="shared" si="229"/>
        <v>0</v>
      </c>
      <c r="BF162" s="1">
        <f t="shared" si="230"/>
        <v>0</v>
      </c>
      <c r="BG162" s="1">
        <f t="shared" si="231"/>
      </c>
      <c r="BH162" s="1">
        <f t="shared" si="232"/>
      </c>
      <c r="BI162" s="1">
        <f t="shared" si="233"/>
      </c>
      <c r="BK162" s="1" t="str">
        <f t="shared" si="234"/>
        <v>◎</v>
      </c>
      <c r="BL162" s="1">
        <f t="shared" si="235"/>
      </c>
      <c r="BM162" s="1">
        <f t="shared" si="236"/>
        <v>1</v>
      </c>
      <c r="BN162" s="1">
        <f t="shared" si="237"/>
        <v>0</v>
      </c>
    </row>
    <row r="163" spans="1:66" ht="11.25" customHeight="1">
      <c r="A163" s="129" t="s">
        <v>169</v>
      </c>
      <c r="B163" s="90">
        <f t="shared" si="193"/>
        <v>152</v>
      </c>
      <c r="C163" s="11">
        <f t="shared" si="194"/>
        <v>0</v>
      </c>
      <c r="F163" s="79">
        <f t="shared" si="195"/>
      </c>
      <c r="G163" s="11">
        <f t="shared" si="196"/>
      </c>
      <c r="H163" s="1">
        <f t="shared" si="197"/>
      </c>
      <c r="I163" s="1">
        <f t="shared" si="198"/>
      </c>
      <c r="J163" s="1">
        <f t="shared" si="199"/>
      </c>
      <c r="K163" s="1">
        <f t="shared" si="200"/>
      </c>
      <c r="L163" s="1">
        <f t="shared" si="201"/>
      </c>
      <c r="M163" s="1">
        <f t="shared" si="202"/>
      </c>
      <c r="N163" s="1">
        <f t="shared" si="203"/>
      </c>
      <c r="O163" s="1">
        <f t="shared" si="204"/>
        <v>0</v>
      </c>
      <c r="P163" s="1">
        <f t="shared" si="205"/>
        <v>3</v>
      </c>
      <c r="Q163" s="1">
        <f t="shared" si="175"/>
      </c>
      <c r="R163" s="1">
        <f t="shared" si="206"/>
      </c>
      <c r="T163" s="94">
        <f t="shared" si="207"/>
        <v>0</v>
      </c>
      <c r="U163" s="94" t="str">
        <f t="shared" si="208"/>
        <v>◯</v>
      </c>
      <c r="W163" s="94">
        <f t="shared" si="209"/>
        <v>0</v>
      </c>
      <c r="X163" s="10">
        <f t="shared" si="210"/>
      </c>
      <c r="Y163" s="10">
        <f t="shared" si="211"/>
      </c>
      <c r="Z163" s="10">
        <f t="shared" si="212"/>
      </c>
      <c r="AA163" s="1">
        <f t="shared" si="213"/>
      </c>
      <c r="AB163" s="12">
        <f t="shared" si="214"/>
        <v>1</v>
      </c>
      <c r="AC163" s="12">
        <f t="shared" si="215"/>
        <v>88</v>
      </c>
      <c r="AF163" s="12">
        <v>5</v>
      </c>
      <c r="AG163" s="15" t="s">
        <v>168</v>
      </c>
      <c r="AH163" s="16">
        <f>IF(AG163="◯",3,"")</f>
        <v>3</v>
      </c>
      <c r="AJ163" s="13">
        <v>1</v>
      </c>
      <c r="AK163" s="15" t="str">
        <f>IF(AG163="◯","●",IF(AG163="","",""))</f>
        <v>●</v>
      </c>
      <c r="AL163" s="41">
        <v>5</v>
      </c>
      <c r="AO163" s="14">
        <f t="shared" si="216"/>
        <v>58</v>
      </c>
      <c r="AP163" s="12">
        <f t="shared" si="217"/>
        <v>0</v>
      </c>
      <c r="AQ163" s="11">
        <f t="shared" si="218"/>
        <v>1</v>
      </c>
      <c r="AR163" s="11"/>
      <c r="AS163" s="10">
        <f t="shared" si="219"/>
      </c>
      <c r="AT163" s="10">
        <f t="shared" si="220"/>
      </c>
      <c r="AU163" s="1">
        <f t="shared" si="221"/>
        <v>1</v>
      </c>
      <c r="AV163" s="10">
        <f t="shared" si="222"/>
      </c>
      <c r="AW163" s="10" t="str">
        <f t="shared" si="223"/>
        <v>●</v>
      </c>
      <c r="AX163" s="10">
        <f t="shared" si="224"/>
        <v>0</v>
      </c>
      <c r="AY163" s="20" t="s">
        <v>55</v>
      </c>
      <c r="AZ163" s="1" t="str">
        <f t="shared" si="225"/>
        <v>●</v>
      </c>
      <c r="BA163" s="11">
        <f t="shared" si="181"/>
        <v>0</v>
      </c>
      <c r="BB163" s="1">
        <f t="shared" si="226"/>
        <v>0</v>
      </c>
      <c r="BC163" s="1">
        <f t="shared" si="227"/>
        <v>1</v>
      </c>
      <c r="BD163" s="1">
        <f t="shared" si="228"/>
        <v>1</v>
      </c>
      <c r="BE163" s="1">
        <f t="shared" si="229"/>
        <v>3</v>
      </c>
      <c r="BF163" s="1">
        <f t="shared" si="230"/>
      </c>
      <c r="BG163" s="1">
        <f t="shared" si="231"/>
        <v>1</v>
      </c>
      <c r="BH163" s="1">
        <f t="shared" si="232"/>
      </c>
      <c r="BI163" s="1">
        <f t="shared" si="233"/>
      </c>
      <c r="BK163" s="1">
        <f t="shared" si="234"/>
      </c>
      <c r="BL163" s="1">
        <f t="shared" si="235"/>
      </c>
      <c r="BM163" s="1">
        <f t="shared" si="236"/>
        <v>1</v>
      </c>
      <c r="BN163" s="1">
        <f t="shared" si="237"/>
        <v>0</v>
      </c>
    </row>
    <row r="164" spans="1:66" ht="11.25" customHeight="1">
      <c r="A164" s="129" t="s">
        <v>169</v>
      </c>
      <c r="B164" s="90">
        <f t="shared" si="193"/>
        <v>153</v>
      </c>
      <c r="C164" s="11">
        <f t="shared" si="194"/>
        <v>0</v>
      </c>
      <c r="F164" s="79">
        <f t="shared" si="195"/>
      </c>
      <c r="G164" s="11">
        <f t="shared" si="196"/>
      </c>
      <c r="H164" s="1">
        <f t="shared" si="197"/>
      </c>
      <c r="I164" s="1">
        <f t="shared" si="198"/>
      </c>
      <c r="J164" s="1">
        <f t="shared" si="199"/>
      </c>
      <c r="K164" s="1">
        <f t="shared" si="200"/>
      </c>
      <c r="L164" s="1">
        <f t="shared" si="201"/>
      </c>
      <c r="M164" s="1">
        <f t="shared" si="202"/>
      </c>
      <c r="N164" s="1">
        <f t="shared" si="203"/>
      </c>
      <c r="O164" s="1">
        <f t="shared" si="204"/>
        <v>0</v>
      </c>
      <c r="P164" s="1">
        <f t="shared" si="205"/>
        <v>3</v>
      </c>
      <c r="Q164" s="1">
        <f t="shared" si="175"/>
      </c>
      <c r="R164" s="1">
        <f t="shared" si="206"/>
      </c>
      <c r="T164" s="94">
        <f t="shared" si="207"/>
        <v>0</v>
      </c>
      <c r="U164" s="94" t="str">
        <f t="shared" si="208"/>
        <v>●</v>
      </c>
      <c r="W164" s="94">
        <f t="shared" si="209"/>
        <v>0</v>
      </c>
      <c r="X164" s="10" t="str">
        <f t="shared" si="210"/>
        <v>●</v>
      </c>
      <c r="Y164" s="10">
        <f t="shared" si="211"/>
      </c>
      <c r="Z164" s="10">
        <f t="shared" si="212"/>
      </c>
      <c r="AA164" s="1">
        <f t="shared" si="213"/>
        <v>2</v>
      </c>
      <c r="AB164" s="12">
        <f t="shared" si="214"/>
        <v>0</v>
      </c>
      <c r="AC164" s="12">
        <f t="shared" si="215"/>
        <v>88</v>
      </c>
      <c r="AF164" s="12">
        <v>5</v>
      </c>
      <c r="AG164" s="15" t="s">
        <v>70</v>
      </c>
      <c r="AH164" s="13">
        <v>2</v>
      </c>
      <c r="AJ164" s="16">
        <f>IF(AK164="◯",3,"")</f>
        <v>3</v>
      </c>
      <c r="AK164" s="15" t="s">
        <v>168</v>
      </c>
      <c r="AL164" s="12">
        <v>5</v>
      </c>
      <c r="AO164" s="14">
        <f t="shared" si="216"/>
        <v>59</v>
      </c>
      <c r="AP164" s="12">
        <f t="shared" si="217"/>
        <v>1</v>
      </c>
      <c r="AQ164" s="11">
        <f t="shared" si="218"/>
      </c>
      <c r="AR164" s="11"/>
      <c r="AS164" s="10">
        <f t="shared" si="219"/>
      </c>
      <c r="AT164" s="10" t="str">
        <f t="shared" si="220"/>
        <v>◯</v>
      </c>
      <c r="AU164" s="1">
        <f t="shared" si="221"/>
        <v>2</v>
      </c>
      <c r="AV164" s="10">
        <f t="shared" si="222"/>
      </c>
      <c r="AW164" s="10" t="str">
        <f t="shared" si="223"/>
        <v>◯</v>
      </c>
      <c r="AX164" s="10">
        <f t="shared" si="224"/>
        <v>0</v>
      </c>
      <c r="AY164" s="20" t="s">
        <v>55</v>
      </c>
      <c r="AZ164" s="1" t="str">
        <f t="shared" si="225"/>
        <v>◯</v>
      </c>
      <c r="BA164" s="11">
        <f t="shared" si="181"/>
        <v>0</v>
      </c>
      <c r="BB164" s="1">
        <f t="shared" si="226"/>
        <v>1</v>
      </c>
      <c r="BC164" s="1">
        <f t="shared" si="227"/>
        <v>0</v>
      </c>
      <c r="BD164" s="1">
        <f t="shared" si="228"/>
        <v>3</v>
      </c>
      <c r="BE164" s="1">
        <f t="shared" si="229"/>
        <v>2</v>
      </c>
      <c r="BF164" s="1">
        <f t="shared" si="230"/>
        <v>2</v>
      </c>
      <c r="BG164" s="1">
        <f t="shared" si="231"/>
      </c>
      <c r="BH164" s="1">
        <f t="shared" si="232"/>
      </c>
      <c r="BI164" s="1">
        <f t="shared" si="233"/>
      </c>
      <c r="BK164" s="1">
        <f t="shared" si="234"/>
      </c>
      <c r="BL164" s="1" t="str">
        <f t="shared" si="235"/>
        <v>◯</v>
      </c>
      <c r="BM164" s="1">
        <f t="shared" si="236"/>
        <v>2</v>
      </c>
      <c r="BN164" s="1">
        <f t="shared" si="237"/>
        <v>0</v>
      </c>
    </row>
    <row r="165" spans="1:66" ht="11.25" customHeight="1">
      <c r="A165" s="129" t="s">
        <v>169</v>
      </c>
      <c r="B165" s="90">
        <f t="shared" si="193"/>
        <v>154</v>
      </c>
      <c r="C165" s="11">
        <f t="shared" si="194"/>
        <v>0</v>
      </c>
      <c r="F165" s="79">
        <f t="shared" si="195"/>
      </c>
      <c r="G165" s="11">
        <f t="shared" si="196"/>
      </c>
      <c r="H165" s="1">
        <f t="shared" si="197"/>
      </c>
      <c r="I165" s="1">
        <f t="shared" si="198"/>
      </c>
      <c r="J165" s="1">
        <f t="shared" si="199"/>
      </c>
      <c r="K165" s="1">
        <f t="shared" si="200"/>
      </c>
      <c r="L165" s="1">
        <f t="shared" si="201"/>
      </c>
      <c r="M165" s="1">
        <f t="shared" si="202"/>
      </c>
      <c r="N165" s="1">
        <f t="shared" si="203"/>
      </c>
      <c r="O165" s="1">
        <f t="shared" si="204"/>
        <v>0</v>
      </c>
      <c r="P165" s="1">
        <f t="shared" si="205"/>
        <v>3</v>
      </c>
      <c r="Q165" s="1">
        <f t="shared" si="175"/>
      </c>
      <c r="R165" s="1">
        <f t="shared" si="206"/>
      </c>
      <c r="T165" s="94">
        <f t="shared" si="207"/>
        <v>0</v>
      </c>
      <c r="U165" s="94" t="str">
        <f t="shared" si="208"/>
        <v>◯</v>
      </c>
      <c r="W165" s="94">
        <f t="shared" si="209"/>
        <v>1</v>
      </c>
      <c r="X165" s="10" t="str">
        <f t="shared" si="210"/>
        <v>◯</v>
      </c>
      <c r="Y165" s="10">
        <f t="shared" si="211"/>
      </c>
      <c r="Z165" s="10">
        <f t="shared" si="212"/>
      </c>
      <c r="AA165" s="1">
        <f t="shared" si="213"/>
      </c>
      <c r="AB165" s="12">
        <f t="shared" si="214"/>
        <v>1</v>
      </c>
      <c r="AC165" s="12">
        <f t="shared" si="215"/>
        <v>89</v>
      </c>
      <c r="AF165" s="12">
        <v>5</v>
      </c>
      <c r="AG165" s="15" t="s">
        <v>168</v>
      </c>
      <c r="AH165" s="16">
        <f>IF(AG165="◯",3,"")</f>
        <v>3</v>
      </c>
      <c r="AJ165" s="13">
        <v>2</v>
      </c>
      <c r="AK165" s="15" t="str">
        <f>IF(AG165="◯","●",IF(AG165="","",""))</f>
        <v>●</v>
      </c>
      <c r="AL165" s="41">
        <v>5</v>
      </c>
      <c r="AO165" s="14">
        <f t="shared" si="216"/>
        <v>59</v>
      </c>
      <c r="AP165" s="12">
        <f t="shared" si="217"/>
        <v>0</v>
      </c>
      <c r="AQ165" s="11">
        <f t="shared" si="218"/>
        <v>2</v>
      </c>
      <c r="AR165" s="11"/>
      <c r="AS165" s="10">
        <f t="shared" si="219"/>
      </c>
      <c r="AT165" s="10" t="str">
        <f t="shared" si="220"/>
        <v>●</v>
      </c>
      <c r="AU165" s="1">
        <f t="shared" si="221"/>
        <v>0</v>
      </c>
      <c r="AV165" s="10">
        <f t="shared" si="222"/>
      </c>
      <c r="AW165" s="10" t="str">
        <f t="shared" si="223"/>
        <v>●</v>
      </c>
      <c r="AX165" s="10">
        <f t="shared" si="224"/>
        <v>0</v>
      </c>
      <c r="AY165" s="20" t="s">
        <v>55</v>
      </c>
      <c r="AZ165" s="1" t="str">
        <f t="shared" si="225"/>
        <v>●</v>
      </c>
      <c r="BA165" s="11">
        <f t="shared" si="181"/>
        <v>0</v>
      </c>
      <c r="BB165" s="1">
        <f t="shared" si="226"/>
        <v>0</v>
      </c>
      <c r="BC165" s="1">
        <f t="shared" si="227"/>
        <v>1</v>
      </c>
      <c r="BD165" s="1">
        <f t="shared" si="228"/>
        <v>2</v>
      </c>
      <c r="BE165" s="1">
        <f t="shared" si="229"/>
        <v>3</v>
      </c>
      <c r="BF165" s="1">
        <f t="shared" si="230"/>
      </c>
      <c r="BG165" s="1">
        <f t="shared" si="231"/>
        <v>2</v>
      </c>
      <c r="BH165" s="1">
        <f t="shared" si="232"/>
      </c>
      <c r="BI165" s="1">
        <f t="shared" si="233"/>
      </c>
      <c r="BK165" s="1">
        <f t="shared" si="234"/>
      </c>
      <c r="BL165" s="1" t="str">
        <f t="shared" si="235"/>
        <v>●</v>
      </c>
      <c r="BM165" s="1">
        <f t="shared" si="236"/>
        <v>0</v>
      </c>
      <c r="BN165" s="1">
        <f t="shared" si="237"/>
        <v>1</v>
      </c>
    </row>
    <row r="166" spans="1:66" ht="11.25" customHeight="1">
      <c r="A166" s="129" t="s">
        <v>169</v>
      </c>
      <c r="B166" s="90">
        <f t="shared" si="193"/>
        <v>155</v>
      </c>
      <c r="C166" s="11">
        <f t="shared" si="194"/>
        <v>0</v>
      </c>
      <c r="F166" s="79">
        <f t="shared" si="195"/>
      </c>
      <c r="G166" s="11">
        <f t="shared" si="196"/>
      </c>
      <c r="H166" s="1">
        <f t="shared" si="197"/>
      </c>
      <c r="I166" s="1">
        <f t="shared" si="198"/>
      </c>
      <c r="J166" s="1">
        <f t="shared" si="199"/>
      </c>
      <c r="K166" s="1">
        <f t="shared" si="200"/>
      </c>
      <c r="L166" s="1">
        <f t="shared" si="201"/>
      </c>
      <c r="M166" s="1">
        <f t="shared" si="202"/>
      </c>
      <c r="N166" s="1">
        <f t="shared" si="203"/>
      </c>
      <c r="O166" s="1">
        <f t="shared" si="204"/>
        <v>0</v>
      </c>
      <c r="P166" s="1">
        <f t="shared" si="205"/>
        <v>3</v>
      </c>
      <c r="Q166" s="1">
        <f t="shared" si="175"/>
      </c>
      <c r="R166" s="1">
        <f t="shared" si="206"/>
      </c>
      <c r="T166" s="94">
        <f t="shared" si="207"/>
        <v>0</v>
      </c>
      <c r="U166" s="94" t="str">
        <f t="shared" si="208"/>
        <v>◯</v>
      </c>
      <c r="W166" s="94">
        <f t="shared" si="209"/>
        <v>1</v>
      </c>
      <c r="X166" s="10">
        <f t="shared" si="210"/>
      </c>
      <c r="Y166" s="10" t="str">
        <f t="shared" si="211"/>
        <v>◎</v>
      </c>
      <c r="Z166" s="10">
        <f t="shared" si="212"/>
      </c>
      <c r="AA166" s="1">
        <f t="shared" si="213"/>
      </c>
      <c r="AB166" s="12">
        <f t="shared" si="214"/>
        <v>2</v>
      </c>
      <c r="AC166" s="12">
        <f t="shared" si="215"/>
        <v>90</v>
      </c>
      <c r="AF166" s="12">
        <v>5</v>
      </c>
      <c r="AG166" s="15" t="s">
        <v>168</v>
      </c>
      <c r="AH166" s="16">
        <f>IF(AG166="◯",3,"")</f>
        <v>3</v>
      </c>
      <c r="AJ166" s="13">
        <v>0</v>
      </c>
      <c r="AK166" s="15" t="str">
        <f>IF(AG166="◯","●",IF(AG166="","",""))</f>
        <v>●</v>
      </c>
      <c r="AL166" s="12">
        <v>5</v>
      </c>
      <c r="AO166" s="14">
        <f t="shared" si="216"/>
        <v>59</v>
      </c>
      <c r="AP166" s="12">
        <f t="shared" si="217"/>
        <v>0</v>
      </c>
      <c r="AQ166" s="11">
        <f t="shared" si="218"/>
        <v>0</v>
      </c>
      <c r="AR166" s="11"/>
      <c r="AS166" s="10">
        <f t="shared" si="219"/>
      </c>
      <c r="AT166" s="10">
        <f t="shared" si="220"/>
      </c>
      <c r="AU166" s="1">
        <f t="shared" si="221"/>
        <v>0</v>
      </c>
      <c r="AV166" s="10">
        <f t="shared" si="222"/>
      </c>
      <c r="AW166" s="10" t="str">
        <f t="shared" si="223"/>
        <v>●</v>
      </c>
      <c r="AX166" s="10">
        <f t="shared" si="224"/>
        <v>0</v>
      </c>
      <c r="AY166" s="20" t="s">
        <v>55</v>
      </c>
      <c r="AZ166" s="1" t="str">
        <f t="shared" si="225"/>
        <v>●</v>
      </c>
      <c r="BA166" s="11">
        <f t="shared" si="181"/>
        <v>0</v>
      </c>
      <c r="BB166" s="1">
        <f t="shared" si="226"/>
        <v>0</v>
      </c>
      <c r="BC166" s="1">
        <f t="shared" si="227"/>
        <v>2</v>
      </c>
      <c r="BD166" s="1">
        <f t="shared" si="228"/>
        <v>0</v>
      </c>
      <c r="BE166" s="1">
        <f t="shared" si="229"/>
        <v>3</v>
      </c>
      <c r="BF166" s="1">
        <f t="shared" si="230"/>
      </c>
      <c r="BG166" s="1">
        <f t="shared" si="231"/>
        <v>0</v>
      </c>
      <c r="BH166" s="1">
        <f t="shared" si="232"/>
      </c>
      <c r="BI166" s="1">
        <f t="shared" si="233"/>
      </c>
      <c r="BK166" s="1">
        <f t="shared" si="234"/>
      </c>
      <c r="BL166" s="1">
        <f t="shared" si="235"/>
      </c>
      <c r="BM166" s="1">
        <f t="shared" si="236"/>
        <v>0</v>
      </c>
      <c r="BN166" s="1">
        <f t="shared" si="237"/>
        <v>1</v>
      </c>
    </row>
    <row r="167" spans="1:66" ht="11.25" customHeight="1">
      <c r="A167" s="129" t="s">
        <v>169</v>
      </c>
      <c r="B167" s="90">
        <f t="shared" si="193"/>
        <v>156</v>
      </c>
      <c r="C167" s="11">
        <f t="shared" si="194"/>
        <v>0</v>
      </c>
      <c r="F167" s="79">
        <f t="shared" si="195"/>
      </c>
      <c r="G167" s="11">
        <f t="shared" si="196"/>
      </c>
      <c r="H167" s="1">
        <f t="shared" si="197"/>
      </c>
      <c r="I167" s="1">
        <f t="shared" si="198"/>
      </c>
      <c r="J167" s="1">
        <f t="shared" si="199"/>
      </c>
      <c r="K167" s="1">
        <f t="shared" si="200"/>
      </c>
      <c r="L167" s="1">
        <f t="shared" si="201"/>
      </c>
      <c r="M167" s="1">
        <f t="shared" si="202"/>
      </c>
      <c r="N167" s="1">
        <f t="shared" si="203"/>
      </c>
      <c r="O167" s="1">
        <f t="shared" si="204"/>
        <v>0</v>
      </c>
      <c r="P167" s="1">
        <f t="shared" si="205"/>
        <v>3</v>
      </c>
      <c r="Q167" s="1">
        <f t="shared" si="175"/>
      </c>
      <c r="R167" s="1">
        <f t="shared" si="206"/>
      </c>
      <c r="T167" s="94">
        <f t="shared" si="207"/>
        <v>0</v>
      </c>
      <c r="U167" s="94" t="str">
        <f t="shared" si="208"/>
        <v>◯</v>
      </c>
      <c r="W167" s="94">
        <f t="shared" si="209"/>
        <v>2</v>
      </c>
      <c r="X167" s="10" t="str">
        <f t="shared" si="210"/>
        <v>◯</v>
      </c>
      <c r="Y167" s="10">
        <f t="shared" si="211"/>
      </c>
      <c r="Z167" s="10">
        <f t="shared" si="212"/>
      </c>
      <c r="AA167" s="1">
        <f t="shared" si="213"/>
      </c>
      <c r="AB167" s="12">
        <f t="shared" si="214"/>
        <v>3</v>
      </c>
      <c r="AC167" s="12">
        <f t="shared" si="215"/>
        <v>91</v>
      </c>
      <c r="AF167" s="12">
        <v>5</v>
      </c>
      <c r="AG167" s="15" t="s">
        <v>168</v>
      </c>
      <c r="AH167" s="16">
        <v>3</v>
      </c>
      <c r="AJ167" s="13">
        <v>2</v>
      </c>
      <c r="AK167" s="15" t="str">
        <f>IF(AG167="◯","●",IF(AG167="","",""))</f>
        <v>●</v>
      </c>
      <c r="AL167" s="41">
        <v>5</v>
      </c>
      <c r="AO167" s="14">
        <f t="shared" si="216"/>
        <v>59</v>
      </c>
      <c r="AP167" s="12">
        <f t="shared" si="217"/>
        <v>0</v>
      </c>
      <c r="AQ167" s="11">
        <f t="shared" si="218"/>
        <v>2</v>
      </c>
      <c r="AR167" s="11"/>
      <c r="AS167" s="10">
        <f t="shared" si="219"/>
      </c>
      <c r="AT167" s="10" t="str">
        <f t="shared" si="220"/>
        <v>●</v>
      </c>
      <c r="AU167" s="1">
        <f t="shared" si="221"/>
        <v>0</v>
      </c>
      <c r="AV167" s="10">
        <f t="shared" si="222"/>
      </c>
      <c r="AW167" s="10" t="str">
        <f t="shared" si="223"/>
        <v>●</v>
      </c>
      <c r="AX167" s="10">
        <f t="shared" si="224"/>
        <v>0</v>
      </c>
      <c r="AY167" s="20" t="s">
        <v>55</v>
      </c>
      <c r="AZ167" s="1" t="str">
        <f t="shared" si="225"/>
        <v>●</v>
      </c>
      <c r="BA167" s="11">
        <f t="shared" si="181"/>
        <v>0</v>
      </c>
      <c r="BB167" s="1">
        <f t="shared" si="226"/>
        <v>0</v>
      </c>
      <c r="BC167" s="1">
        <f t="shared" si="227"/>
        <v>3</v>
      </c>
      <c r="BD167" s="1">
        <f t="shared" si="228"/>
        <v>2</v>
      </c>
      <c r="BE167" s="1">
        <f t="shared" si="229"/>
        <v>3</v>
      </c>
      <c r="BF167" s="1">
        <f t="shared" si="230"/>
      </c>
      <c r="BG167" s="1">
        <f t="shared" si="231"/>
        <v>2</v>
      </c>
      <c r="BH167" s="1">
        <f t="shared" si="232"/>
      </c>
      <c r="BI167" s="1">
        <f t="shared" si="233"/>
      </c>
      <c r="BK167" s="1">
        <f t="shared" si="234"/>
      </c>
      <c r="BL167" s="1" t="str">
        <f t="shared" si="235"/>
        <v>●</v>
      </c>
      <c r="BM167" s="1">
        <f t="shared" si="236"/>
        <v>0</v>
      </c>
      <c r="BN167" s="1">
        <f t="shared" si="237"/>
        <v>2</v>
      </c>
    </row>
    <row r="168" spans="1:66" ht="11.25" customHeight="1">
      <c r="A168" s="129" t="s">
        <v>169</v>
      </c>
      <c r="B168" s="90">
        <f t="shared" si="193"/>
        <v>157</v>
      </c>
      <c r="C168" s="11">
        <f t="shared" si="194"/>
        <v>0</v>
      </c>
      <c r="F168" s="79">
        <f t="shared" si="195"/>
      </c>
      <c r="G168" s="11">
        <f t="shared" si="196"/>
      </c>
      <c r="H168" s="1">
        <f t="shared" si="197"/>
      </c>
      <c r="I168" s="1">
        <f t="shared" si="198"/>
      </c>
      <c r="J168" s="1">
        <f t="shared" si="199"/>
      </c>
      <c r="K168" s="1">
        <f t="shared" si="200"/>
      </c>
      <c r="L168" s="1">
        <f t="shared" si="201"/>
      </c>
      <c r="M168" s="1">
        <f t="shared" si="202"/>
      </c>
      <c r="N168" s="1">
        <f t="shared" si="203"/>
      </c>
      <c r="O168" s="1">
        <f t="shared" si="204"/>
        <v>0</v>
      </c>
      <c r="P168" s="1">
        <f t="shared" si="205"/>
        <v>3</v>
      </c>
      <c r="Q168" s="1">
        <f t="shared" si="175"/>
      </c>
      <c r="R168" s="1">
        <f t="shared" si="206"/>
      </c>
      <c r="T168" s="94">
        <f t="shared" si="207"/>
        <v>0</v>
      </c>
      <c r="U168" s="94" t="str">
        <f t="shared" si="208"/>
        <v>●</v>
      </c>
      <c r="W168" s="94">
        <f t="shared" si="209"/>
        <v>2</v>
      </c>
      <c r="X168" s="10">
        <f t="shared" si="210"/>
      </c>
      <c r="Y168" s="10">
        <f t="shared" si="211"/>
      </c>
      <c r="Z168" s="10">
        <f t="shared" si="212"/>
      </c>
      <c r="AA168" s="1">
        <f t="shared" si="213"/>
        <v>0</v>
      </c>
      <c r="AB168" s="12">
        <f t="shared" si="214"/>
        <v>0</v>
      </c>
      <c r="AC168" s="12">
        <f t="shared" si="215"/>
        <v>91</v>
      </c>
      <c r="AF168" s="12">
        <v>5</v>
      </c>
      <c r="AG168" s="15" t="s">
        <v>70</v>
      </c>
      <c r="AH168" s="13">
        <v>0</v>
      </c>
      <c r="AJ168" s="16">
        <f>IF(AK168="◯",3,"")</f>
        <v>3</v>
      </c>
      <c r="AK168" s="15" t="s">
        <v>168</v>
      </c>
      <c r="AL168" s="12">
        <v>5</v>
      </c>
      <c r="AO168" s="14">
        <f t="shared" si="216"/>
        <v>60</v>
      </c>
      <c r="AP168" s="12">
        <f t="shared" si="217"/>
        <v>1</v>
      </c>
      <c r="AQ168" s="11">
        <f t="shared" si="218"/>
      </c>
      <c r="AR168" s="11"/>
      <c r="AS168" s="10" t="str">
        <f t="shared" si="219"/>
        <v>◎</v>
      </c>
      <c r="AT168" s="10">
        <f t="shared" si="220"/>
      </c>
      <c r="AU168" s="1">
        <f t="shared" si="221"/>
        <v>0</v>
      </c>
      <c r="AV168" s="10">
        <f t="shared" si="222"/>
      </c>
      <c r="AW168" s="10" t="str">
        <f t="shared" si="223"/>
        <v>◯</v>
      </c>
      <c r="AX168" s="10">
        <f t="shared" si="224"/>
        <v>0</v>
      </c>
      <c r="AY168" s="20" t="s">
        <v>55</v>
      </c>
      <c r="AZ168" s="1" t="str">
        <f t="shared" si="225"/>
        <v>◯</v>
      </c>
      <c r="BA168" s="11">
        <f t="shared" si="181"/>
        <v>0</v>
      </c>
      <c r="BB168" s="1">
        <f t="shared" si="226"/>
        <v>1</v>
      </c>
      <c r="BC168" s="1">
        <f t="shared" si="227"/>
        <v>0</v>
      </c>
      <c r="BD168" s="1">
        <f t="shared" si="228"/>
        <v>3</v>
      </c>
      <c r="BE168" s="1">
        <f t="shared" si="229"/>
        <v>0</v>
      </c>
      <c r="BF168" s="1">
        <f t="shared" si="230"/>
        <v>0</v>
      </c>
      <c r="BG168" s="1">
        <f t="shared" si="231"/>
      </c>
      <c r="BH168" s="1">
        <f t="shared" si="232"/>
      </c>
      <c r="BI168" s="1">
        <f t="shared" si="233"/>
      </c>
      <c r="BK168" s="1" t="str">
        <f t="shared" si="234"/>
        <v>◎</v>
      </c>
      <c r="BL168" s="1">
        <f t="shared" si="235"/>
      </c>
      <c r="BM168" s="1">
        <f t="shared" si="236"/>
        <v>0</v>
      </c>
      <c r="BN168" s="1">
        <f t="shared" si="237"/>
        <v>2</v>
      </c>
    </row>
    <row r="169" spans="1:66" ht="11.25" customHeight="1">
      <c r="A169" s="129" t="s">
        <v>169</v>
      </c>
      <c r="B169" s="90">
        <f t="shared" si="193"/>
        <v>158</v>
      </c>
      <c r="C169" s="11">
        <f t="shared" si="194"/>
        <v>0</v>
      </c>
      <c r="F169" s="79">
        <f t="shared" si="195"/>
      </c>
      <c r="G169" s="11">
        <f t="shared" si="196"/>
      </c>
      <c r="H169" s="1">
        <f t="shared" si="197"/>
      </c>
      <c r="I169" s="1">
        <f t="shared" si="198"/>
      </c>
      <c r="J169" s="1">
        <f t="shared" si="199"/>
      </c>
      <c r="K169" s="1">
        <f t="shared" si="200"/>
      </c>
      <c r="L169" s="1">
        <f t="shared" si="201"/>
      </c>
      <c r="M169" s="1">
        <f t="shared" si="202"/>
      </c>
      <c r="N169" s="1">
        <f t="shared" si="203"/>
      </c>
      <c r="O169" s="1">
        <f t="shared" si="204"/>
        <v>0</v>
      </c>
      <c r="P169" s="1">
        <f t="shared" si="205"/>
        <v>3</v>
      </c>
      <c r="Q169" s="1">
        <f t="shared" si="175"/>
      </c>
      <c r="R169" s="1">
        <f t="shared" si="206"/>
      </c>
      <c r="T169" s="94">
        <f t="shared" si="207"/>
        <v>0</v>
      </c>
      <c r="U169" s="94" t="str">
        <f t="shared" si="208"/>
        <v>●</v>
      </c>
      <c r="W169" s="94">
        <f t="shared" si="209"/>
        <v>0</v>
      </c>
      <c r="X169" s="10" t="str">
        <f t="shared" si="210"/>
        <v>●</v>
      </c>
      <c r="Y169" s="10">
        <f t="shared" si="211"/>
      </c>
      <c r="Z169" s="10">
        <f t="shared" si="212"/>
      </c>
      <c r="AA169" s="1">
        <f t="shared" si="213"/>
        <v>2</v>
      </c>
      <c r="AB169" s="12">
        <f t="shared" si="214"/>
        <v>0</v>
      </c>
      <c r="AC169" s="12">
        <f t="shared" si="215"/>
        <v>91</v>
      </c>
      <c r="AF169" s="12">
        <v>5</v>
      </c>
      <c r="AG169" s="15" t="s">
        <v>70</v>
      </c>
      <c r="AH169" s="13">
        <v>2</v>
      </c>
      <c r="AJ169" s="16">
        <f>IF(AK169="◯",3,"")</f>
        <v>3</v>
      </c>
      <c r="AK169" s="15" t="s">
        <v>168</v>
      </c>
      <c r="AL169" s="41">
        <v>5</v>
      </c>
      <c r="AO169" s="14">
        <f t="shared" si="216"/>
        <v>61</v>
      </c>
      <c r="AP169" s="12">
        <f t="shared" si="217"/>
        <v>2</v>
      </c>
      <c r="AQ169" s="11">
        <f t="shared" si="218"/>
      </c>
      <c r="AR169" s="11"/>
      <c r="AS169" s="10">
        <f t="shared" si="219"/>
      </c>
      <c r="AT169" s="10" t="str">
        <f t="shared" si="220"/>
        <v>◯</v>
      </c>
      <c r="AU169" s="1">
        <f t="shared" si="221"/>
        <v>1</v>
      </c>
      <c r="AV169" s="10">
        <f t="shared" si="222"/>
      </c>
      <c r="AW169" s="10" t="str">
        <f t="shared" si="223"/>
        <v>◯</v>
      </c>
      <c r="AX169" s="10">
        <f t="shared" si="224"/>
        <v>0</v>
      </c>
      <c r="AY169" s="20" t="s">
        <v>55</v>
      </c>
      <c r="AZ169" s="1" t="str">
        <f t="shared" si="225"/>
        <v>◯</v>
      </c>
      <c r="BA169" s="11">
        <f t="shared" si="181"/>
        <v>0</v>
      </c>
      <c r="BB169" s="1">
        <f t="shared" si="226"/>
        <v>2</v>
      </c>
      <c r="BC169" s="1">
        <f t="shared" si="227"/>
        <v>0</v>
      </c>
      <c r="BD169" s="1">
        <f t="shared" si="228"/>
        <v>3</v>
      </c>
      <c r="BE169" s="1">
        <f t="shared" si="229"/>
        <v>2</v>
      </c>
      <c r="BF169" s="1">
        <f t="shared" si="230"/>
        <v>2</v>
      </c>
      <c r="BG169" s="1">
        <f t="shared" si="231"/>
      </c>
      <c r="BH169" s="1">
        <f t="shared" si="232"/>
      </c>
      <c r="BI169" s="1">
        <f t="shared" si="233"/>
      </c>
      <c r="BK169" s="1">
        <f t="shared" si="234"/>
      </c>
      <c r="BL169" s="1" t="str">
        <f t="shared" si="235"/>
        <v>◯</v>
      </c>
      <c r="BM169" s="1">
        <f t="shared" si="236"/>
        <v>1</v>
      </c>
      <c r="BN169" s="1">
        <f t="shared" si="237"/>
        <v>0</v>
      </c>
    </row>
    <row r="170" spans="1:66" ht="11.25" customHeight="1">
      <c r="A170" s="129" t="s">
        <v>169</v>
      </c>
      <c r="B170" s="90">
        <f t="shared" si="193"/>
        <v>159</v>
      </c>
      <c r="C170" s="11">
        <f t="shared" si="194"/>
        <v>0</v>
      </c>
      <c r="F170" s="79">
        <f t="shared" si="195"/>
      </c>
      <c r="G170" s="11">
        <f t="shared" si="196"/>
      </c>
      <c r="H170" s="1">
        <f t="shared" si="197"/>
      </c>
      <c r="I170" s="1">
        <f t="shared" si="198"/>
      </c>
      <c r="J170" s="1">
        <f t="shared" si="199"/>
      </c>
      <c r="K170" s="1">
        <f t="shared" si="200"/>
      </c>
      <c r="L170" s="1">
        <f t="shared" si="201"/>
      </c>
      <c r="M170" s="1">
        <f t="shared" si="202"/>
      </c>
      <c r="N170" s="1">
        <f t="shared" si="203"/>
      </c>
      <c r="O170" s="1">
        <f t="shared" si="204"/>
        <v>0</v>
      </c>
      <c r="P170" s="1">
        <f t="shared" si="205"/>
        <v>3</v>
      </c>
      <c r="Q170" s="1">
        <f t="shared" si="175"/>
      </c>
      <c r="R170" s="1">
        <f t="shared" si="206"/>
      </c>
      <c r="T170" s="94">
        <f t="shared" si="207"/>
        <v>0</v>
      </c>
      <c r="U170" s="94" t="str">
        <f t="shared" si="208"/>
        <v>◯</v>
      </c>
      <c r="W170" s="94">
        <f t="shared" si="209"/>
        <v>0</v>
      </c>
      <c r="X170" s="10">
        <f t="shared" si="210"/>
      </c>
      <c r="Y170" s="10">
        <f t="shared" si="211"/>
      </c>
      <c r="Z170" s="10">
        <f t="shared" si="212"/>
      </c>
      <c r="AA170" s="1">
        <f t="shared" si="213"/>
      </c>
      <c r="AB170" s="12">
        <f t="shared" si="214"/>
        <v>1</v>
      </c>
      <c r="AC170" s="12">
        <f t="shared" si="215"/>
        <v>92</v>
      </c>
      <c r="AF170" s="12">
        <v>5</v>
      </c>
      <c r="AG170" s="15" t="s">
        <v>168</v>
      </c>
      <c r="AH170" s="16">
        <f>IF(AG170="◯",3,"")</f>
        <v>3</v>
      </c>
      <c r="AJ170" s="13">
        <v>1</v>
      </c>
      <c r="AK170" s="15" t="str">
        <f>IF(AG170="◯","●",IF(AG170="","",""))</f>
        <v>●</v>
      </c>
      <c r="AL170" s="12">
        <v>5</v>
      </c>
      <c r="AO170" s="14">
        <f t="shared" si="216"/>
        <v>61</v>
      </c>
      <c r="AP170" s="12">
        <f t="shared" si="217"/>
        <v>0</v>
      </c>
      <c r="AQ170" s="11">
        <f t="shared" si="218"/>
        <v>1</v>
      </c>
      <c r="AR170" s="11"/>
      <c r="AS170" s="10">
        <f t="shared" si="219"/>
      </c>
      <c r="AT170" s="10">
        <f t="shared" si="220"/>
      </c>
      <c r="AU170" s="1">
        <f t="shared" si="221"/>
        <v>1</v>
      </c>
      <c r="AV170" s="10">
        <f t="shared" si="222"/>
      </c>
      <c r="AW170" s="10" t="str">
        <f t="shared" si="223"/>
        <v>●</v>
      </c>
      <c r="AX170" s="10">
        <f t="shared" si="224"/>
        <v>0</v>
      </c>
      <c r="AY170" s="20" t="s">
        <v>55</v>
      </c>
      <c r="AZ170" s="1" t="str">
        <f t="shared" si="225"/>
        <v>●</v>
      </c>
      <c r="BA170" s="11">
        <f t="shared" si="181"/>
        <v>0</v>
      </c>
      <c r="BB170" s="1">
        <f t="shared" si="226"/>
        <v>0</v>
      </c>
      <c r="BC170" s="1">
        <f t="shared" si="227"/>
        <v>1</v>
      </c>
      <c r="BD170" s="1">
        <f t="shared" si="228"/>
        <v>1</v>
      </c>
      <c r="BE170" s="1">
        <f t="shared" si="229"/>
        <v>3</v>
      </c>
      <c r="BF170" s="1">
        <f t="shared" si="230"/>
      </c>
      <c r="BG170" s="1">
        <f t="shared" si="231"/>
        <v>1</v>
      </c>
      <c r="BH170" s="1">
        <f t="shared" si="232"/>
      </c>
      <c r="BI170" s="1">
        <f t="shared" si="233"/>
      </c>
      <c r="BK170" s="1">
        <f t="shared" si="234"/>
      </c>
      <c r="BL170" s="1">
        <f t="shared" si="235"/>
      </c>
      <c r="BM170" s="1">
        <f t="shared" si="236"/>
        <v>1</v>
      </c>
      <c r="BN170" s="1">
        <f t="shared" si="237"/>
        <v>0</v>
      </c>
    </row>
    <row r="171" spans="1:66" ht="11.25" customHeight="1">
      <c r="A171" s="129" t="s">
        <v>169</v>
      </c>
      <c r="B171" s="90">
        <f t="shared" si="193"/>
        <v>160</v>
      </c>
      <c r="C171" s="11">
        <f t="shared" si="194"/>
        <v>0</v>
      </c>
      <c r="F171" s="79">
        <f t="shared" si="195"/>
      </c>
      <c r="G171" s="11">
        <f t="shared" si="196"/>
      </c>
      <c r="H171" s="1">
        <f t="shared" si="197"/>
      </c>
      <c r="I171" s="1">
        <f t="shared" si="198"/>
      </c>
      <c r="J171" s="1">
        <f t="shared" si="199"/>
      </c>
      <c r="K171" s="1">
        <f t="shared" si="200"/>
      </c>
      <c r="L171" s="1">
        <f t="shared" si="201"/>
      </c>
      <c r="M171" s="1">
        <f t="shared" si="202"/>
      </c>
      <c r="N171" s="1">
        <f t="shared" si="203"/>
      </c>
      <c r="O171" s="1">
        <f t="shared" si="204"/>
        <v>0</v>
      </c>
      <c r="P171" s="1">
        <f t="shared" si="205"/>
        <v>3</v>
      </c>
      <c r="Q171" s="1">
        <f t="shared" si="175"/>
      </c>
      <c r="R171" s="1">
        <f t="shared" si="206"/>
      </c>
      <c r="T171" s="94" t="str">
        <f t="shared" si="207"/>
        <v>△</v>
      </c>
      <c r="U171" s="94" t="str">
        <f t="shared" si="208"/>
        <v>△</v>
      </c>
      <c r="W171" s="94">
        <f t="shared" si="209"/>
        <v>0</v>
      </c>
      <c r="X171" s="10">
        <f t="shared" si="210"/>
      </c>
      <c r="Y171" s="10">
        <f t="shared" si="211"/>
      </c>
      <c r="Z171" s="10">
        <f t="shared" si="212"/>
        <v>0</v>
      </c>
      <c r="AA171" s="1">
        <f t="shared" si="213"/>
      </c>
      <c r="AB171" s="12">
        <f t="shared" si="214"/>
        <v>1</v>
      </c>
      <c r="AC171" s="12">
        <f t="shared" si="215"/>
        <v>92</v>
      </c>
      <c r="AF171" s="12">
        <v>5</v>
      </c>
      <c r="AG171" s="15" t="s">
        <v>93</v>
      </c>
      <c r="AH171" s="13">
        <v>0</v>
      </c>
      <c r="AI171" s="41" t="s">
        <v>123</v>
      </c>
      <c r="AJ171" s="13">
        <v>1</v>
      </c>
      <c r="AK171" s="15" t="s">
        <v>93</v>
      </c>
      <c r="AL171" s="41">
        <v>5</v>
      </c>
      <c r="AO171" s="14">
        <f t="shared" si="216"/>
        <v>61</v>
      </c>
      <c r="AP171" s="12">
        <f t="shared" si="217"/>
        <v>0</v>
      </c>
      <c r="AQ171" s="11">
        <f t="shared" si="218"/>
      </c>
      <c r="AR171" s="11"/>
      <c r="AS171" s="10">
        <f t="shared" si="219"/>
      </c>
      <c r="AT171" s="10">
        <f t="shared" si="220"/>
      </c>
      <c r="AU171" s="1">
        <f t="shared" si="221"/>
        <v>1</v>
      </c>
      <c r="AV171" s="10">
        <f t="shared" si="222"/>
      </c>
      <c r="AW171" s="10" t="str">
        <f t="shared" si="223"/>
        <v>△</v>
      </c>
      <c r="AX171" s="10" t="str">
        <f t="shared" si="224"/>
        <v>△</v>
      </c>
      <c r="AY171" s="20" t="s">
        <v>55</v>
      </c>
      <c r="AZ171" s="1" t="str">
        <f t="shared" si="225"/>
        <v>△</v>
      </c>
      <c r="BA171" s="11">
        <f t="shared" si="181"/>
        <v>0</v>
      </c>
      <c r="BB171" s="1">
        <f t="shared" si="226"/>
        <v>0</v>
      </c>
      <c r="BC171" s="1">
        <f t="shared" si="227"/>
        <v>1</v>
      </c>
      <c r="BD171" s="1">
        <f t="shared" si="228"/>
        <v>1</v>
      </c>
      <c r="BE171" s="1">
        <f t="shared" si="229"/>
        <v>0</v>
      </c>
      <c r="BF171" s="1">
        <f t="shared" si="230"/>
      </c>
      <c r="BG171" s="1">
        <f t="shared" si="231"/>
      </c>
      <c r="BH171" s="1" t="str">
        <f t="shared" si="232"/>
        <v>△</v>
      </c>
      <c r="BI171" s="1">
        <f t="shared" si="233"/>
        <v>1</v>
      </c>
      <c r="BK171" s="1">
        <f t="shared" si="234"/>
      </c>
      <c r="BL171" s="1">
        <f t="shared" si="235"/>
      </c>
      <c r="BM171" s="1">
        <f t="shared" si="236"/>
        <v>1</v>
      </c>
      <c r="BN171" s="1">
        <f t="shared" si="237"/>
        <v>0</v>
      </c>
    </row>
    <row r="172" spans="1:66" ht="11.25" customHeight="1">
      <c r="A172" s="129" t="s">
        <v>169</v>
      </c>
      <c r="B172" s="90">
        <f t="shared" si="193"/>
        <v>161</v>
      </c>
      <c r="C172" s="11">
        <f t="shared" si="194"/>
        <v>0</v>
      </c>
      <c r="F172" s="79" t="str">
        <f t="shared" si="195"/>
        <v>◯</v>
      </c>
      <c r="G172" s="11">
        <f t="shared" si="196"/>
      </c>
      <c r="H172" s="1">
        <f t="shared" si="197"/>
      </c>
      <c r="I172" s="1">
        <f t="shared" si="198"/>
      </c>
      <c r="J172" s="1">
        <f t="shared" si="199"/>
      </c>
      <c r="K172" s="1">
        <f t="shared" si="200"/>
      </c>
      <c r="L172" s="1">
        <f t="shared" si="201"/>
        <v>2</v>
      </c>
      <c r="M172" s="1">
        <f t="shared" si="202"/>
        <v>2</v>
      </c>
      <c r="N172" s="1">
        <f t="shared" si="203"/>
        <v>3</v>
      </c>
      <c r="O172" s="1">
        <f t="shared" si="204"/>
        <v>0</v>
      </c>
      <c r="P172" s="1">
        <f t="shared" si="205"/>
        <v>4</v>
      </c>
      <c r="Q172" s="1">
        <f t="shared" si="175"/>
        <v>0</v>
      </c>
      <c r="R172" s="1" t="str">
        <f t="shared" si="206"/>
        <v>◯</v>
      </c>
      <c r="S172" s="60" t="s">
        <v>55</v>
      </c>
      <c r="T172" s="94">
        <f t="shared" si="207"/>
        <v>0</v>
      </c>
      <c r="U172" s="94" t="str">
        <f t="shared" si="208"/>
        <v>◯</v>
      </c>
      <c r="W172" s="94">
        <f t="shared" si="209"/>
        <v>1</v>
      </c>
      <c r="X172" s="10" t="str">
        <f t="shared" si="210"/>
        <v>◯</v>
      </c>
      <c r="Y172" s="10">
        <f t="shared" si="211"/>
      </c>
      <c r="Z172" s="10">
        <f t="shared" si="212"/>
      </c>
      <c r="AA172" s="1">
        <f t="shared" si="213"/>
      </c>
      <c r="AB172" s="12">
        <f t="shared" si="214"/>
        <v>2</v>
      </c>
      <c r="AC172" s="12">
        <f t="shared" si="215"/>
        <v>93</v>
      </c>
      <c r="AF172" s="12">
        <v>5</v>
      </c>
      <c r="AG172" s="15" t="s">
        <v>168</v>
      </c>
      <c r="AH172" s="16">
        <f>IF(AG172="◯",3,"")</f>
        <v>3</v>
      </c>
      <c r="AJ172" s="13">
        <v>2</v>
      </c>
      <c r="AK172" s="15" t="str">
        <f>IF(AG172="◯","●",IF(AG172="","",""))</f>
        <v>●</v>
      </c>
      <c r="AL172" s="12">
        <v>5</v>
      </c>
      <c r="AO172" s="14">
        <f t="shared" si="216"/>
        <v>61</v>
      </c>
      <c r="AP172" s="12">
        <f t="shared" si="217"/>
        <v>0</v>
      </c>
      <c r="AQ172" s="11">
        <f t="shared" si="218"/>
        <v>2</v>
      </c>
      <c r="AR172" s="11"/>
      <c r="AS172" s="10">
        <f t="shared" si="219"/>
      </c>
      <c r="AT172" s="10" t="str">
        <f t="shared" si="220"/>
        <v>●</v>
      </c>
      <c r="AU172" s="1">
        <f t="shared" si="221"/>
        <v>0</v>
      </c>
      <c r="AV172" s="10">
        <f t="shared" si="222"/>
      </c>
      <c r="AW172" s="10" t="str">
        <f t="shared" si="223"/>
        <v>●</v>
      </c>
      <c r="AX172" s="10">
        <f t="shared" si="224"/>
        <v>0</v>
      </c>
      <c r="AZ172" s="1">
        <f t="shared" si="225"/>
      </c>
      <c r="BA172" s="11">
        <f t="shared" si="181"/>
      </c>
      <c r="BB172" s="1">
        <f t="shared" si="226"/>
        <v>0</v>
      </c>
      <c r="BC172" s="1">
        <f t="shared" si="227"/>
        <v>1</v>
      </c>
      <c r="BD172" s="1">
        <f t="shared" si="228"/>
      </c>
      <c r="BE172" s="1">
        <f t="shared" si="229"/>
      </c>
      <c r="BF172" s="1">
        <f t="shared" si="230"/>
      </c>
      <c r="BG172" s="1">
        <f t="shared" si="231"/>
      </c>
      <c r="BH172" s="1">
        <f t="shared" si="232"/>
      </c>
      <c r="BI172" s="1">
        <f t="shared" si="233"/>
      </c>
      <c r="BK172" s="1">
        <f t="shared" si="234"/>
      </c>
      <c r="BL172" s="1">
        <f t="shared" si="235"/>
      </c>
      <c r="BM172" s="1">
        <f t="shared" si="236"/>
        <v>1</v>
      </c>
      <c r="BN172" s="1">
        <f t="shared" si="237"/>
        <v>0</v>
      </c>
    </row>
    <row r="173" spans="1:66" ht="11.25" customHeight="1">
      <c r="A173" s="129" t="s">
        <v>169</v>
      </c>
      <c r="B173" s="90">
        <f t="shared" si="193"/>
        <v>162</v>
      </c>
      <c r="C173" s="11">
        <f t="shared" si="194"/>
        <v>0</v>
      </c>
      <c r="F173" s="79" t="str">
        <f t="shared" si="195"/>
        <v>◯</v>
      </c>
      <c r="G173" s="11">
        <f t="shared" si="196"/>
      </c>
      <c r="H173" s="1">
        <f t="shared" si="197"/>
      </c>
      <c r="I173" s="1">
        <f t="shared" si="198"/>
      </c>
      <c r="J173" s="1">
        <f t="shared" si="199"/>
      </c>
      <c r="K173" s="1">
        <f t="shared" si="200"/>
      </c>
      <c r="L173" s="1">
        <f t="shared" si="201"/>
        <v>2</v>
      </c>
      <c r="M173" s="1">
        <f t="shared" si="202"/>
        <v>2</v>
      </c>
      <c r="N173" s="1">
        <f t="shared" si="203"/>
        <v>3</v>
      </c>
      <c r="O173" s="1">
        <f t="shared" si="204"/>
        <v>0</v>
      </c>
      <c r="P173" s="1">
        <f t="shared" si="205"/>
        <v>5</v>
      </c>
      <c r="Q173" s="1">
        <f t="shared" si="175"/>
        <v>0</v>
      </c>
      <c r="R173" s="1" t="str">
        <f t="shared" si="206"/>
        <v>◯</v>
      </c>
      <c r="S173" s="60" t="s">
        <v>55</v>
      </c>
      <c r="T173" s="94">
        <f t="shared" si="207"/>
        <v>0</v>
      </c>
      <c r="U173" s="94" t="str">
        <f t="shared" si="208"/>
        <v>◯</v>
      </c>
      <c r="W173" s="94">
        <f t="shared" si="209"/>
        <v>2</v>
      </c>
      <c r="X173" s="10" t="str">
        <f t="shared" si="210"/>
        <v>◯</v>
      </c>
      <c r="Y173" s="10">
        <f t="shared" si="211"/>
      </c>
      <c r="Z173" s="10">
        <f t="shared" si="212"/>
      </c>
      <c r="AA173" s="1">
        <f t="shared" si="213"/>
      </c>
      <c r="AB173" s="12">
        <f t="shared" si="214"/>
        <v>3</v>
      </c>
      <c r="AC173" s="12">
        <f t="shared" si="215"/>
        <v>94</v>
      </c>
      <c r="AF173" s="12">
        <v>5</v>
      </c>
      <c r="AG173" s="15" t="s">
        <v>168</v>
      </c>
      <c r="AH173" s="16">
        <f>IF(AG173="◯",3,"")</f>
        <v>3</v>
      </c>
      <c r="AJ173" s="13">
        <v>2</v>
      </c>
      <c r="AK173" s="15" t="str">
        <f>IF(AG173="◯","●",IF(AG173="","",""))</f>
        <v>●</v>
      </c>
      <c r="AL173" s="41">
        <v>5</v>
      </c>
      <c r="AN173" s="41">
        <v>1</v>
      </c>
      <c r="AO173" s="14">
        <f t="shared" si="216"/>
        <v>61</v>
      </c>
      <c r="AP173" s="12">
        <f t="shared" si="217"/>
        <v>0</v>
      </c>
      <c r="AQ173" s="11">
        <f t="shared" si="218"/>
        <v>2</v>
      </c>
      <c r="AR173" s="11"/>
      <c r="AS173" s="10">
        <f t="shared" si="219"/>
      </c>
      <c r="AT173" s="10" t="str">
        <f t="shared" si="220"/>
        <v>●</v>
      </c>
      <c r="AU173" s="1">
        <f t="shared" si="221"/>
        <v>0</v>
      </c>
      <c r="AV173" s="10">
        <f t="shared" si="222"/>
      </c>
      <c r="AW173" s="10" t="str">
        <f t="shared" si="223"/>
        <v>●</v>
      </c>
      <c r="AX173" s="10">
        <f t="shared" si="224"/>
        <v>0</v>
      </c>
      <c r="AZ173" s="1">
        <f t="shared" si="225"/>
      </c>
      <c r="BA173" s="11">
        <f t="shared" si="181"/>
      </c>
      <c r="BB173" s="1">
        <f t="shared" si="226"/>
        <v>0</v>
      </c>
      <c r="BC173" s="1">
        <f t="shared" si="227"/>
        <v>1</v>
      </c>
      <c r="BD173" s="1">
        <f t="shared" si="228"/>
      </c>
      <c r="BE173" s="1">
        <f t="shared" si="229"/>
      </c>
      <c r="BF173" s="1">
        <f t="shared" si="230"/>
      </c>
      <c r="BG173" s="1">
        <f t="shared" si="231"/>
      </c>
      <c r="BH173" s="1">
        <f t="shared" si="232"/>
      </c>
      <c r="BI173" s="1">
        <f t="shared" si="233"/>
      </c>
      <c r="BK173" s="1">
        <f t="shared" si="234"/>
      </c>
      <c r="BL173" s="1">
        <f t="shared" si="235"/>
      </c>
      <c r="BM173" s="1">
        <f t="shared" si="236"/>
        <v>1</v>
      </c>
      <c r="BN173" s="1">
        <f t="shared" si="237"/>
        <v>0</v>
      </c>
    </row>
    <row r="174" spans="1:66" ht="11.25" customHeight="1">
      <c r="A174" s="129" t="s">
        <v>169</v>
      </c>
      <c r="B174" s="90">
        <f t="shared" si="193"/>
        <v>163</v>
      </c>
      <c r="C174" s="11">
        <f t="shared" si="194"/>
        <v>0</v>
      </c>
      <c r="F174" s="79">
        <f t="shared" si="195"/>
      </c>
      <c r="G174" s="11">
        <f t="shared" si="196"/>
      </c>
      <c r="H174" s="1">
        <f t="shared" si="197"/>
      </c>
      <c r="I174" s="1">
        <f t="shared" si="198"/>
      </c>
      <c r="J174" s="1">
        <f t="shared" si="199"/>
      </c>
      <c r="K174" s="1">
        <f t="shared" si="200"/>
      </c>
      <c r="L174" s="1">
        <f t="shared" si="201"/>
        <v>1</v>
      </c>
      <c r="M174" s="1">
        <f t="shared" si="202"/>
        <v>1</v>
      </c>
      <c r="N174" s="1">
        <f t="shared" si="203"/>
        <v>3</v>
      </c>
      <c r="O174" s="1">
        <f t="shared" si="204"/>
        <v>0</v>
      </c>
      <c r="P174" s="1">
        <f t="shared" si="205"/>
        <v>6</v>
      </c>
      <c r="Q174" s="1">
        <f t="shared" si="175"/>
        <v>0</v>
      </c>
      <c r="R174" s="1" t="str">
        <f t="shared" si="206"/>
        <v>◯</v>
      </c>
      <c r="S174" s="60" t="s">
        <v>55</v>
      </c>
      <c r="T174" s="94">
        <f t="shared" si="207"/>
        <v>0</v>
      </c>
      <c r="U174" s="94" t="str">
        <f t="shared" si="208"/>
        <v>◯</v>
      </c>
      <c r="W174" s="94">
        <f t="shared" si="209"/>
        <v>2</v>
      </c>
      <c r="X174" s="10">
        <f t="shared" si="210"/>
      </c>
      <c r="Y174" s="10">
        <f t="shared" si="211"/>
      </c>
      <c r="Z174" s="10">
        <f t="shared" si="212"/>
      </c>
      <c r="AA174" s="1">
        <f t="shared" si="213"/>
      </c>
      <c r="AB174" s="12">
        <f t="shared" si="214"/>
        <v>4</v>
      </c>
      <c r="AC174" s="12">
        <f t="shared" si="215"/>
        <v>95</v>
      </c>
      <c r="AF174" s="12">
        <v>5</v>
      </c>
      <c r="AG174" s="15" t="s">
        <v>168</v>
      </c>
      <c r="AH174" s="16">
        <f>IF(AG174="◯",3,"")</f>
        <v>3</v>
      </c>
      <c r="AJ174" s="13">
        <v>1</v>
      </c>
      <c r="AK174" s="15" t="str">
        <f>IF(AG174="◯","●",IF(AG174="","",""))</f>
        <v>●</v>
      </c>
      <c r="AL174" s="12">
        <v>5</v>
      </c>
      <c r="AO174" s="14">
        <f t="shared" si="216"/>
        <v>61</v>
      </c>
      <c r="AP174" s="12">
        <f t="shared" si="217"/>
        <v>0</v>
      </c>
      <c r="AQ174" s="11">
        <f t="shared" si="218"/>
        <v>1</v>
      </c>
      <c r="AR174" s="11"/>
      <c r="AS174" s="10">
        <f t="shared" si="219"/>
      </c>
      <c r="AT174" s="10">
        <f t="shared" si="220"/>
      </c>
      <c r="AU174" s="1">
        <f t="shared" si="221"/>
        <v>0</v>
      </c>
      <c r="AV174" s="10">
        <f t="shared" si="222"/>
      </c>
      <c r="AW174" s="10" t="str">
        <f t="shared" si="223"/>
        <v>●</v>
      </c>
      <c r="AX174" s="10">
        <f t="shared" si="224"/>
        <v>0</v>
      </c>
      <c r="AZ174" s="1">
        <f t="shared" si="225"/>
      </c>
      <c r="BA174" s="11">
        <f t="shared" si="181"/>
      </c>
      <c r="BB174" s="1">
        <f t="shared" si="226"/>
        <v>0</v>
      </c>
      <c r="BC174" s="1">
        <f t="shared" si="227"/>
        <v>1</v>
      </c>
      <c r="BD174" s="1">
        <f t="shared" si="228"/>
      </c>
      <c r="BE174" s="1">
        <f t="shared" si="229"/>
      </c>
      <c r="BF174" s="1">
        <f t="shared" si="230"/>
      </c>
      <c r="BG174" s="1">
        <f t="shared" si="231"/>
      </c>
      <c r="BH174" s="1">
        <f t="shared" si="232"/>
      </c>
      <c r="BI174" s="1">
        <f t="shared" si="233"/>
      </c>
      <c r="BK174" s="1">
        <f t="shared" si="234"/>
      </c>
      <c r="BL174" s="1">
        <f t="shared" si="235"/>
      </c>
      <c r="BM174" s="1">
        <f t="shared" si="236"/>
        <v>1</v>
      </c>
      <c r="BN174" s="1">
        <f t="shared" si="237"/>
        <v>0</v>
      </c>
    </row>
    <row r="175" spans="1:66" ht="11.25" customHeight="1">
      <c r="A175" s="129" t="s">
        <v>169</v>
      </c>
      <c r="B175" s="90">
        <f t="shared" si="193"/>
        <v>164</v>
      </c>
      <c r="C175" s="11">
        <f t="shared" si="194"/>
        <v>0</v>
      </c>
      <c r="F175" s="79">
        <f t="shared" si="195"/>
      </c>
      <c r="G175" s="11">
        <f t="shared" si="196"/>
      </c>
      <c r="H175" s="1">
        <f t="shared" si="197"/>
      </c>
      <c r="I175" s="1">
        <f t="shared" si="198"/>
      </c>
      <c r="J175" s="1">
        <f t="shared" si="199"/>
      </c>
      <c r="K175" s="1">
        <f t="shared" si="200"/>
        <v>0</v>
      </c>
      <c r="L175" s="1">
        <f t="shared" si="201"/>
      </c>
      <c r="M175" s="1">
        <f t="shared" si="202"/>
        <v>3</v>
      </c>
      <c r="N175" s="1">
        <f t="shared" si="203"/>
        <v>0</v>
      </c>
      <c r="O175" s="1">
        <f t="shared" si="204"/>
        <v>1</v>
      </c>
      <c r="P175" s="1">
        <f t="shared" si="205"/>
        <v>0</v>
      </c>
      <c r="Q175" s="1">
        <f t="shared" si="175"/>
        <v>0</v>
      </c>
      <c r="R175" s="1" t="str">
        <f t="shared" si="206"/>
        <v>●</v>
      </c>
      <c r="S175" s="60" t="s">
        <v>55</v>
      </c>
      <c r="T175" s="94">
        <f t="shared" si="207"/>
        <v>0</v>
      </c>
      <c r="U175" s="94" t="str">
        <f t="shared" si="208"/>
        <v>●</v>
      </c>
      <c r="W175" s="94">
        <f t="shared" si="209"/>
        <v>2</v>
      </c>
      <c r="X175" s="10">
        <f t="shared" si="210"/>
      </c>
      <c r="Y175" s="10">
        <f t="shared" si="211"/>
      </c>
      <c r="Z175" s="10">
        <f t="shared" si="212"/>
      </c>
      <c r="AA175" s="1">
        <f t="shared" si="213"/>
        <v>0</v>
      </c>
      <c r="AB175" s="12">
        <f t="shared" si="214"/>
        <v>0</v>
      </c>
      <c r="AC175" s="12">
        <f t="shared" si="215"/>
        <v>95</v>
      </c>
      <c r="AF175" s="12">
        <v>5</v>
      </c>
      <c r="AG175" s="15" t="s">
        <v>70</v>
      </c>
      <c r="AH175" s="13">
        <v>0</v>
      </c>
      <c r="AJ175" s="16">
        <f>IF(AK175="◯",3,"")</f>
        <v>3</v>
      </c>
      <c r="AK175" s="15" t="s">
        <v>168</v>
      </c>
      <c r="AL175" s="41">
        <v>5</v>
      </c>
      <c r="AO175" s="14">
        <f t="shared" si="216"/>
        <v>62</v>
      </c>
      <c r="AP175" s="12">
        <f t="shared" si="217"/>
        <v>1</v>
      </c>
      <c r="AQ175" s="11">
        <f t="shared" si="218"/>
      </c>
      <c r="AR175" s="11"/>
      <c r="AS175" s="10" t="str">
        <f t="shared" si="219"/>
        <v>◎</v>
      </c>
      <c r="AT175" s="10">
        <f t="shared" si="220"/>
      </c>
      <c r="AU175" s="1">
        <f t="shared" si="221"/>
        <v>0</v>
      </c>
      <c r="AV175" s="10">
        <f t="shared" si="222"/>
      </c>
      <c r="AW175" s="10" t="str">
        <f t="shared" si="223"/>
        <v>◯</v>
      </c>
      <c r="AX175" s="10">
        <f t="shared" si="224"/>
        <v>0</v>
      </c>
      <c r="AZ175" s="1">
        <f t="shared" si="225"/>
      </c>
      <c r="BA175" s="11">
        <f t="shared" si="181"/>
      </c>
      <c r="BB175" s="1">
        <f t="shared" si="226"/>
        <v>0</v>
      </c>
      <c r="BC175" s="1">
        <f t="shared" si="227"/>
        <v>1</v>
      </c>
      <c r="BD175" s="1">
        <f t="shared" si="228"/>
      </c>
      <c r="BE175" s="1">
        <f t="shared" si="229"/>
      </c>
      <c r="BF175" s="1">
        <f t="shared" si="230"/>
      </c>
      <c r="BG175" s="1">
        <f t="shared" si="231"/>
      </c>
      <c r="BH175" s="1">
        <f t="shared" si="232"/>
      </c>
      <c r="BI175" s="1">
        <f t="shared" si="233"/>
      </c>
      <c r="BK175" s="1">
        <f t="shared" si="234"/>
      </c>
      <c r="BL175" s="1">
        <f t="shared" si="235"/>
      </c>
      <c r="BM175" s="1">
        <f t="shared" si="236"/>
        <v>1</v>
      </c>
      <c r="BN175" s="1">
        <f t="shared" si="237"/>
        <v>0</v>
      </c>
    </row>
    <row r="176" spans="1:66" ht="11.25" customHeight="1">
      <c r="A176" s="129" t="s">
        <v>169</v>
      </c>
      <c r="B176" s="90">
        <f t="shared" si="193"/>
        <v>165</v>
      </c>
      <c r="C176" s="11">
        <f t="shared" si="194"/>
        <v>0</v>
      </c>
      <c r="F176" s="79" t="str">
        <f t="shared" si="195"/>
        <v>●</v>
      </c>
      <c r="G176" s="11">
        <f t="shared" si="196"/>
      </c>
      <c r="H176" s="1">
        <f t="shared" si="197"/>
      </c>
      <c r="I176" s="1">
        <f t="shared" si="198"/>
      </c>
      <c r="J176" s="1">
        <f t="shared" si="199"/>
      </c>
      <c r="K176" s="1">
        <f t="shared" si="200"/>
        <v>2</v>
      </c>
      <c r="L176" s="1">
        <f t="shared" si="201"/>
      </c>
      <c r="M176" s="1">
        <f t="shared" si="202"/>
        <v>3</v>
      </c>
      <c r="N176" s="1">
        <f t="shared" si="203"/>
        <v>2</v>
      </c>
      <c r="O176" s="1">
        <f t="shared" si="204"/>
        <v>2</v>
      </c>
      <c r="P176" s="1">
        <f t="shared" si="205"/>
        <v>0</v>
      </c>
      <c r="Q176" s="1">
        <f t="shared" si="175"/>
        <v>0</v>
      </c>
      <c r="R176" s="1" t="str">
        <f t="shared" si="206"/>
        <v>●</v>
      </c>
      <c r="S176" s="60" t="s">
        <v>55</v>
      </c>
      <c r="T176" s="94">
        <f t="shared" si="207"/>
        <v>0</v>
      </c>
      <c r="U176" s="94" t="str">
        <f t="shared" si="208"/>
        <v>●</v>
      </c>
      <c r="W176" s="94">
        <f t="shared" si="209"/>
        <v>0</v>
      </c>
      <c r="X176" s="10" t="str">
        <f t="shared" si="210"/>
        <v>●</v>
      </c>
      <c r="Y176" s="10">
        <f t="shared" si="211"/>
      </c>
      <c r="Z176" s="10">
        <f t="shared" si="212"/>
      </c>
      <c r="AA176" s="1">
        <f t="shared" si="213"/>
        <v>2</v>
      </c>
      <c r="AB176" s="12">
        <f t="shared" si="214"/>
        <v>0</v>
      </c>
      <c r="AC176" s="12">
        <f t="shared" si="215"/>
        <v>95</v>
      </c>
      <c r="AF176" s="12">
        <v>5</v>
      </c>
      <c r="AG176" s="15" t="s">
        <v>70</v>
      </c>
      <c r="AH176" s="13">
        <v>2</v>
      </c>
      <c r="AJ176" s="16">
        <f>IF(AK176="◯",3,"")</f>
        <v>3</v>
      </c>
      <c r="AK176" s="15" t="s">
        <v>168</v>
      </c>
      <c r="AL176" s="12">
        <v>5</v>
      </c>
      <c r="AO176" s="14">
        <f t="shared" si="216"/>
        <v>63</v>
      </c>
      <c r="AP176" s="12">
        <f t="shared" si="217"/>
        <v>2</v>
      </c>
      <c r="AQ176" s="11">
        <f t="shared" si="218"/>
      </c>
      <c r="AR176" s="11"/>
      <c r="AS176" s="10">
        <f t="shared" si="219"/>
      </c>
      <c r="AT176" s="10" t="str">
        <f t="shared" si="220"/>
        <v>◯</v>
      </c>
      <c r="AU176" s="1">
        <f t="shared" si="221"/>
        <v>1</v>
      </c>
      <c r="AV176" s="10">
        <f t="shared" si="222"/>
      </c>
      <c r="AW176" s="10" t="str">
        <f t="shared" si="223"/>
        <v>◯</v>
      </c>
      <c r="AX176" s="10">
        <f t="shared" si="224"/>
        <v>0</v>
      </c>
      <c r="AZ176" s="1">
        <f t="shared" si="225"/>
      </c>
      <c r="BA176" s="11">
        <f t="shared" si="181"/>
      </c>
      <c r="BB176" s="1">
        <f t="shared" si="226"/>
        <v>0</v>
      </c>
      <c r="BC176" s="1">
        <f t="shared" si="227"/>
        <v>1</v>
      </c>
      <c r="BD176" s="1">
        <f t="shared" si="228"/>
      </c>
      <c r="BE176" s="1">
        <f t="shared" si="229"/>
      </c>
      <c r="BF176" s="1">
        <f t="shared" si="230"/>
      </c>
      <c r="BG176" s="1">
        <f t="shared" si="231"/>
      </c>
      <c r="BH176" s="1">
        <f t="shared" si="232"/>
      </c>
      <c r="BI176" s="1">
        <f t="shared" si="233"/>
      </c>
      <c r="BK176" s="1">
        <f t="shared" si="234"/>
      </c>
      <c r="BL176" s="1">
        <f t="shared" si="235"/>
      </c>
      <c r="BM176" s="1">
        <f t="shared" si="236"/>
        <v>1</v>
      </c>
      <c r="BN176" s="1">
        <f t="shared" si="237"/>
        <v>0</v>
      </c>
    </row>
    <row r="177" spans="1:66" ht="11.25" customHeight="1">
      <c r="A177" s="129" t="s">
        <v>169</v>
      </c>
      <c r="B177" s="90">
        <f t="shared" si="193"/>
        <v>166</v>
      </c>
      <c r="C177" s="11">
        <f t="shared" si="194"/>
        <v>0</v>
      </c>
      <c r="F177" s="79">
        <f t="shared" si="195"/>
      </c>
      <c r="G177" s="11" t="str">
        <f t="shared" si="196"/>
        <v>◎</v>
      </c>
      <c r="H177" s="1">
        <f t="shared" si="197"/>
      </c>
      <c r="I177" s="1">
        <f t="shared" si="198"/>
      </c>
      <c r="J177" s="1">
        <f t="shared" si="199"/>
      </c>
      <c r="K177" s="1">
        <f t="shared" si="200"/>
      </c>
      <c r="L177" s="1">
        <f t="shared" si="201"/>
        <v>0</v>
      </c>
      <c r="M177" s="1">
        <f t="shared" si="202"/>
        <v>0</v>
      </c>
      <c r="N177" s="1">
        <f t="shared" si="203"/>
        <v>3</v>
      </c>
      <c r="O177" s="1">
        <f t="shared" si="204"/>
        <v>0</v>
      </c>
      <c r="P177" s="1">
        <f t="shared" si="205"/>
        <v>1</v>
      </c>
      <c r="Q177" s="1">
        <f t="shared" si="175"/>
        <v>0</v>
      </c>
      <c r="R177" s="1" t="str">
        <f t="shared" si="206"/>
        <v>◯</v>
      </c>
      <c r="S177" s="60" t="s">
        <v>55</v>
      </c>
      <c r="T177" s="94">
        <f t="shared" si="207"/>
        <v>0</v>
      </c>
      <c r="U177" s="94" t="str">
        <f t="shared" si="208"/>
        <v>◯</v>
      </c>
      <c r="W177" s="94">
        <f t="shared" si="209"/>
        <v>0</v>
      </c>
      <c r="X177" s="10">
        <f t="shared" si="210"/>
      </c>
      <c r="Y177" s="10" t="str">
        <f t="shared" si="211"/>
        <v>◎</v>
      </c>
      <c r="Z177" s="10">
        <f t="shared" si="212"/>
      </c>
      <c r="AA177" s="1">
        <f t="shared" si="213"/>
      </c>
      <c r="AB177" s="12">
        <f t="shared" si="214"/>
        <v>1</v>
      </c>
      <c r="AC177" s="12">
        <f t="shared" si="215"/>
        <v>96</v>
      </c>
      <c r="AF177" s="12">
        <v>5</v>
      </c>
      <c r="AG177" s="15" t="s">
        <v>168</v>
      </c>
      <c r="AH177" s="16">
        <f>IF(AG177="◯",3,"")</f>
        <v>3</v>
      </c>
      <c r="AJ177" s="13">
        <v>0</v>
      </c>
      <c r="AK177" s="15" t="str">
        <f>IF(AG177="◯","●",IF(AG177="","",""))</f>
        <v>●</v>
      </c>
      <c r="AL177" s="41">
        <v>5</v>
      </c>
      <c r="AO177" s="14">
        <f t="shared" si="216"/>
        <v>63</v>
      </c>
      <c r="AP177" s="12">
        <f t="shared" si="217"/>
        <v>0</v>
      </c>
      <c r="AQ177" s="11">
        <f t="shared" si="218"/>
        <v>0</v>
      </c>
      <c r="AR177" s="11"/>
      <c r="AS177" s="10">
        <f t="shared" si="219"/>
      </c>
      <c r="AT177" s="10">
        <f t="shared" si="220"/>
      </c>
      <c r="AU177" s="1">
        <f t="shared" si="221"/>
        <v>1</v>
      </c>
      <c r="AV177" s="10">
        <f t="shared" si="222"/>
      </c>
      <c r="AW177" s="10" t="str">
        <f t="shared" si="223"/>
        <v>●</v>
      </c>
      <c r="AX177" s="10">
        <f t="shared" si="224"/>
        <v>0</v>
      </c>
      <c r="AZ177" s="1">
        <f t="shared" si="225"/>
      </c>
      <c r="BA177" s="11">
        <f t="shared" si="181"/>
      </c>
      <c r="BB177" s="1">
        <f t="shared" si="226"/>
        <v>0</v>
      </c>
      <c r="BC177" s="1">
        <f t="shared" si="227"/>
        <v>1</v>
      </c>
      <c r="BD177" s="1">
        <f t="shared" si="228"/>
      </c>
      <c r="BE177" s="1">
        <f t="shared" si="229"/>
      </c>
      <c r="BF177" s="1">
        <f t="shared" si="230"/>
      </c>
      <c r="BG177" s="1">
        <f t="shared" si="231"/>
      </c>
      <c r="BH177" s="1">
        <f t="shared" si="232"/>
      </c>
      <c r="BI177" s="1">
        <f t="shared" si="233"/>
      </c>
      <c r="BK177" s="1">
        <f t="shared" si="234"/>
      </c>
      <c r="BL177" s="1">
        <f t="shared" si="235"/>
      </c>
      <c r="BM177" s="1">
        <f t="shared" si="236"/>
        <v>1</v>
      </c>
      <c r="BN177" s="1">
        <f t="shared" si="237"/>
        <v>0</v>
      </c>
    </row>
    <row r="178" spans="1:66" ht="11.25" customHeight="1">
      <c r="A178" s="129" t="s">
        <v>169</v>
      </c>
      <c r="B178" s="90">
        <f t="shared" si="193"/>
        <v>167</v>
      </c>
      <c r="C178" s="11">
        <f t="shared" si="194"/>
        <v>0</v>
      </c>
      <c r="F178" s="79">
        <f t="shared" si="195"/>
      </c>
      <c r="G178" s="11">
        <f t="shared" si="196"/>
      </c>
      <c r="H178" s="1">
        <f t="shared" si="197"/>
      </c>
      <c r="I178" s="1">
        <f t="shared" si="198"/>
      </c>
      <c r="J178" s="1">
        <f t="shared" si="199"/>
      </c>
      <c r="K178" s="1">
        <f t="shared" si="200"/>
      </c>
      <c r="L178" s="1">
        <f t="shared" si="201"/>
        <v>1</v>
      </c>
      <c r="M178" s="1">
        <f t="shared" si="202"/>
        <v>1</v>
      </c>
      <c r="N178" s="1">
        <f t="shared" si="203"/>
        <v>3</v>
      </c>
      <c r="O178" s="1">
        <f t="shared" si="204"/>
        <v>0</v>
      </c>
      <c r="P178" s="1">
        <f t="shared" si="205"/>
        <v>2</v>
      </c>
      <c r="Q178" s="1">
        <f t="shared" si="175"/>
        <v>0</v>
      </c>
      <c r="R178" s="1" t="str">
        <f t="shared" si="206"/>
        <v>◯</v>
      </c>
      <c r="S178" s="60" t="s">
        <v>55</v>
      </c>
      <c r="T178" s="94">
        <f t="shared" si="207"/>
        <v>0</v>
      </c>
      <c r="U178" s="94" t="str">
        <f t="shared" si="208"/>
        <v>◯</v>
      </c>
      <c r="W178" s="94">
        <f t="shared" si="209"/>
        <v>0</v>
      </c>
      <c r="X178" s="10">
        <f t="shared" si="210"/>
      </c>
      <c r="Y178" s="10">
        <f t="shared" si="211"/>
      </c>
      <c r="Z178" s="10">
        <f t="shared" si="212"/>
      </c>
      <c r="AA178" s="1">
        <f t="shared" si="213"/>
      </c>
      <c r="AB178" s="12">
        <f t="shared" si="214"/>
        <v>2</v>
      </c>
      <c r="AC178" s="12">
        <f t="shared" si="215"/>
        <v>97</v>
      </c>
      <c r="AF178" s="12">
        <v>5</v>
      </c>
      <c r="AG178" s="15" t="s">
        <v>168</v>
      </c>
      <c r="AH178" s="16">
        <f>IF(AG178="◯",3,"")</f>
        <v>3</v>
      </c>
      <c r="AJ178" s="13">
        <v>1</v>
      </c>
      <c r="AK178" s="15" t="str">
        <f>IF(AG178="◯","●",IF(AG178="","",""))</f>
        <v>●</v>
      </c>
      <c r="AL178" s="12">
        <v>5</v>
      </c>
      <c r="AO178" s="14">
        <f t="shared" si="216"/>
        <v>63</v>
      </c>
      <c r="AP178" s="12">
        <f t="shared" si="217"/>
        <v>0</v>
      </c>
      <c r="AQ178" s="11">
        <f t="shared" si="218"/>
        <v>1</v>
      </c>
      <c r="AR178" s="11"/>
      <c r="AS178" s="10">
        <f t="shared" si="219"/>
      </c>
      <c r="AT178" s="10">
        <f t="shared" si="220"/>
      </c>
      <c r="AU178" s="1">
        <f t="shared" si="221"/>
        <v>1</v>
      </c>
      <c r="AV178" s="10">
        <f t="shared" si="222"/>
      </c>
      <c r="AW178" s="10" t="str">
        <f t="shared" si="223"/>
        <v>●</v>
      </c>
      <c r="AX178" s="10">
        <f t="shared" si="224"/>
        <v>0</v>
      </c>
      <c r="AZ178" s="1">
        <f t="shared" si="225"/>
      </c>
      <c r="BA178" s="11">
        <f t="shared" si="181"/>
      </c>
      <c r="BB178" s="1">
        <f t="shared" si="226"/>
        <v>0</v>
      </c>
      <c r="BC178" s="1">
        <f t="shared" si="227"/>
        <v>1</v>
      </c>
      <c r="BD178" s="1">
        <f t="shared" si="228"/>
      </c>
      <c r="BE178" s="1">
        <f t="shared" si="229"/>
      </c>
      <c r="BF178" s="1">
        <f t="shared" si="230"/>
      </c>
      <c r="BG178" s="1">
        <f t="shared" si="231"/>
      </c>
      <c r="BH178" s="1">
        <f t="shared" si="232"/>
      </c>
      <c r="BI178" s="1">
        <f t="shared" si="233"/>
      </c>
      <c r="BK178" s="1">
        <f t="shared" si="234"/>
      </c>
      <c r="BL178" s="1">
        <f t="shared" si="235"/>
      </c>
      <c r="BM178" s="1">
        <f t="shared" si="236"/>
        <v>1</v>
      </c>
      <c r="BN178" s="1">
        <f t="shared" si="237"/>
        <v>0</v>
      </c>
    </row>
    <row r="179" spans="1:66" ht="11.25" customHeight="1">
      <c r="A179" s="53" t="s">
        <v>172</v>
      </c>
      <c r="B179" s="90">
        <f t="shared" si="193"/>
        <v>168</v>
      </c>
      <c r="C179" s="11">
        <f t="shared" si="194"/>
        <v>0</v>
      </c>
      <c r="F179" s="79">
        <f t="shared" si="195"/>
      </c>
      <c r="G179" s="11">
        <f t="shared" si="196"/>
      </c>
      <c r="H179" s="1">
        <f t="shared" si="197"/>
      </c>
      <c r="I179" s="1">
        <f t="shared" si="198"/>
      </c>
      <c r="J179" s="1">
        <f t="shared" si="199"/>
      </c>
      <c r="K179" s="1">
        <f t="shared" si="200"/>
      </c>
      <c r="L179" s="1">
        <f t="shared" si="201"/>
      </c>
      <c r="M179" s="1">
        <f t="shared" si="202"/>
      </c>
      <c r="N179" s="1">
        <f t="shared" si="203"/>
      </c>
      <c r="O179" s="1">
        <f t="shared" si="204"/>
        <v>0</v>
      </c>
      <c r="P179" s="1">
        <f t="shared" si="205"/>
        <v>2</v>
      </c>
      <c r="Q179" s="1">
        <f t="shared" si="175"/>
      </c>
      <c r="R179" s="1">
        <f t="shared" si="206"/>
      </c>
      <c r="T179" s="94">
        <f t="shared" si="207"/>
        <v>0</v>
      </c>
      <c r="U179" s="94" t="str">
        <f t="shared" si="208"/>
        <v>●</v>
      </c>
      <c r="W179" s="94">
        <f t="shared" si="209"/>
        <v>0</v>
      </c>
      <c r="X179" s="10">
        <f t="shared" si="210"/>
      </c>
      <c r="Y179" s="10">
        <f t="shared" si="211"/>
      </c>
      <c r="Z179" s="10">
        <f t="shared" si="212"/>
      </c>
      <c r="AA179" s="1">
        <f t="shared" si="213"/>
        <v>0</v>
      </c>
      <c r="AB179" s="12">
        <f t="shared" si="214"/>
        <v>0</v>
      </c>
      <c r="AC179" s="12">
        <f t="shared" si="215"/>
        <v>97</v>
      </c>
      <c r="AF179" s="12">
        <v>5</v>
      </c>
      <c r="AG179" s="15" t="s">
        <v>70</v>
      </c>
      <c r="AH179" s="13">
        <v>0</v>
      </c>
      <c r="AJ179" s="16">
        <f>IF(AK179="◯",3,"")</f>
        <v>3</v>
      </c>
      <c r="AK179" s="15" t="s">
        <v>168</v>
      </c>
      <c r="AL179" s="41">
        <v>5</v>
      </c>
      <c r="AO179" s="14">
        <f t="shared" si="216"/>
        <v>64</v>
      </c>
      <c r="AP179" s="12">
        <f t="shared" si="217"/>
        <v>1</v>
      </c>
      <c r="AQ179" s="11">
        <f t="shared" si="218"/>
      </c>
      <c r="AR179" s="11"/>
      <c r="AS179" s="10" t="str">
        <f t="shared" si="219"/>
        <v>◎</v>
      </c>
      <c r="AT179" s="10">
        <f t="shared" si="220"/>
      </c>
      <c r="AU179" s="1">
        <f t="shared" si="221"/>
        <v>1</v>
      </c>
      <c r="AV179" s="10">
        <f t="shared" si="222"/>
      </c>
      <c r="AW179" s="10" t="str">
        <f t="shared" si="223"/>
        <v>◯</v>
      </c>
      <c r="AX179" s="10">
        <f t="shared" si="224"/>
        <v>0</v>
      </c>
      <c r="AY179" s="20" t="s">
        <v>55</v>
      </c>
      <c r="AZ179" s="1" t="str">
        <f t="shared" si="225"/>
        <v>◯</v>
      </c>
      <c r="BA179" s="11">
        <f t="shared" si="181"/>
        <v>0</v>
      </c>
      <c r="BB179" s="1">
        <f t="shared" si="226"/>
        <v>1</v>
      </c>
      <c r="BC179" s="1">
        <f t="shared" si="227"/>
        <v>0</v>
      </c>
      <c r="BD179" s="1">
        <f t="shared" si="228"/>
        <v>3</v>
      </c>
      <c r="BE179" s="1">
        <f t="shared" si="229"/>
        <v>0</v>
      </c>
      <c r="BF179" s="1">
        <f t="shared" si="230"/>
        <v>0</v>
      </c>
      <c r="BG179" s="1">
        <f t="shared" si="231"/>
      </c>
      <c r="BH179" s="1">
        <f t="shared" si="232"/>
      </c>
      <c r="BI179" s="1">
        <f t="shared" si="233"/>
      </c>
      <c r="BK179" s="1" t="str">
        <f t="shared" si="234"/>
        <v>◎</v>
      </c>
      <c r="BL179" s="1">
        <f t="shared" si="235"/>
      </c>
      <c r="BM179" s="1">
        <f t="shared" si="236"/>
        <v>1</v>
      </c>
      <c r="BN179" s="1">
        <f t="shared" si="237"/>
        <v>0</v>
      </c>
    </row>
    <row r="180" spans="1:66" ht="11.25" customHeight="1">
      <c r="A180" s="53" t="s">
        <v>172</v>
      </c>
      <c r="B180" s="90">
        <f t="shared" si="193"/>
        <v>169</v>
      </c>
      <c r="C180" s="11">
        <f t="shared" si="194"/>
        <v>0</v>
      </c>
      <c r="F180" s="79">
        <f t="shared" si="195"/>
      </c>
      <c r="G180" s="11">
        <f t="shared" si="196"/>
      </c>
      <c r="H180" s="1">
        <f t="shared" si="197"/>
      </c>
      <c r="I180" s="1">
        <f t="shared" si="198"/>
      </c>
      <c r="J180" s="1">
        <f t="shared" si="199"/>
      </c>
      <c r="K180" s="1">
        <f t="shared" si="200"/>
      </c>
      <c r="L180" s="1">
        <f t="shared" si="201"/>
      </c>
      <c r="M180" s="1">
        <f t="shared" si="202"/>
      </c>
      <c r="N180" s="1">
        <f t="shared" si="203"/>
      </c>
      <c r="O180" s="1">
        <f t="shared" si="204"/>
        <v>0</v>
      </c>
      <c r="P180" s="1">
        <f t="shared" si="205"/>
        <v>2</v>
      </c>
      <c r="Q180" s="1">
        <f t="shared" si="175"/>
      </c>
      <c r="R180" s="1">
        <f t="shared" si="206"/>
      </c>
      <c r="T180" s="94">
        <f t="shared" si="207"/>
        <v>0</v>
      </c>
      <c r="U180" s="94" t="str">
        <f t="shared" si="208"/>
        <v>◯</v>
      </c>
      <c r="W180" s="94">
        <f t="shared" si="209"/>
        <v>1</v>
      </c>
      <c r="X180" s="10" t="str">
        <f t="shared" si="210"/>
        <v>◯</v>
      </c>
      <c r="Y180" s="10">
        <f t="shared" si="211"/>
      </c>
      <c r="Z180" s="10">
        <f t="shared" si="212"/>
      </c>
      <c r="AA180" s="1">
        <f t="shared" si="213"/>
      </c>
      <c r="AB180" s="12">
        <f t="shared" si="214"/>
        <v>1</v>
      </c>
      <c r="AC180" s="12">
        <f t="shared" si="215"/>
        <v>98</v>
      </c>
      <c r="AD180" s="12">
        <v>1</v>
      </c>
      <c r="AF180" s="12">
        <v>5</v>
      </c>
      <c r="AG180" s="15" t="s">
        <v>168</v>
      </c>
      <c r="AH180" s="16">
        <f>IF(AG180="◯",3,"")</f>
        <v>3</v>
      </c>
      <c r="AJ180" s="13">
        <v>2</v>
      </c>
      <c r="AK180" s="15" t="str">
        <f>IF(AG180="◯","●",IF(AG180="","",""))</f>
        <v>●</v>
      </c>
      <c r="AL180" s="12">
        <v>5</v>
      </c>
      <c r="AO180" s="14">
        <f t="shared" si="216"/>
        <v>64</v>
      </c>
      <c r="AP180" s="12">
        <f t="shared" si="217"/>
        <v>0</v>
      </c>
      <c r="AQ180" s="11">
        <f t="shared" si="218"/>
        <v>2</v>
      </c>
      <c r="AR180" s="11"/>
      <c r="AS180" s="10">
        <f t="shared" si="219"/>
      </c>
      <c r="AT180" s="10" t="str">
        <f t="shared" si="220"/>
        <v>●</v>
      </c>
      <c r="AU180" s="1">
        <f t="shared" si="221"/>
        <v>0</v>
      </c>
      <c r="AV180" s="10">
        <f t="shared" si="222"/>
      </c>
      <c r="AW180" s="10" t="str">
        <f t="shared" si="223"/>
        <v>●</v>
      </c>
      <c r="AX180" s="10">
        <f t="shared" si="224"/>
        <v>0</v>
      </c>
      <c r="AY180" s="20" t="s">
        <v>55</v>
      </c>
      <c r="AZ180" s="1" t="str">
        <f t="shared" si="225"/>
        <v>●</v>
      </c>
      <c r="BA180" s="11">
        <f t="shared" si="181"/>
        <v>0</v>
      </c>
      <c r="BB180" s="1">
        <f t="shared" si="226"/>
        <v>0</v>
      </c>
      <c r="BC180" s="1">
        <f t="shared" si="227"/>
        <v>1</v>
      </c>
      <c r="BD180" s="1">
        <f t="shared" si="228"/>
        <v>2</v>
      </c>
      <c r="BE180" s="1">
        <f t="shared" si="229"/>
        <v>3</v>
      </c>
      <c r="BF180" s="1">
        <f t="shared" si="230"/>
      </c>
      <c r="BG180" s="1">
        <f t="shared" si="231"/>
        <v>2</v>
      </c>
      <c r="BH180" s="1">
        <f t="shared" si="232"/>
      </c>
      <c r="BI180" s="1">
        <f t="shared" si="233"/>
      </c>
      <c r="BK180" s="1">
        <f t="shared" si="234"/>
      </c>
      <c r="BL180" s="1" t="str">
        <f t="shared" si="235"/>
        <v>●</v>
      </c>
      <c r="BM180" s="1">
        <f t="shared" si="236"/>
        <v>0</v>
      </c>
      <c r="BN180" s="1">
        <f t="shared" si="237"/>
        <v>1</v>
      </c>
    </row>
    <row r="181" spans="1:66" ht="11.25" customHeight="1">
      <c r="A181" s="53" t="s">
        <v>172</v>
      </c>
      <c r="B181" s="90">
        <f t="shared" si="193"/>
        <v>170</v>
      </c>
      <c r="C181" s="11">
        <f t="shared" si="194"/>
        <v>0</v>
      </c>
      <c r="F181" s="79">
        <f t="shared" si="195"/>
      </c>
      <c r="G181" s="11">
        <f t="shared" si="196"/>
      </c>
      <c r="H181" s="1">
        <f t="shared" si="197"/>
      </c>
      <c r="I181" s="1">
        <f t="shared" si="198"/>
      </c>
      <c r="J181" s="1">
        <f t="shared" si="199"/>
      </c>
      <c r="K181" s="1">
        <f t="shared" si="200"/>
      </c>
      <c r="L181" s="1">
        <f t="shared" si="201"/>
      </c>
      <c r="M181" s="1">
        <f t="shared" si="202"/>
      </c>
      <c r="N181" s="1">
        <f t="shared" si="203"/>
      </c>
      <c r="O181" s="1">
        <f t="shared" si="204"/>
        <v>0</v>
      </c>
      <c r="P181" s="1">
        <f t="shared" si="205"/>
        <v>2</v>
      </c>
      <c r="Q181" s="1">
        <f t="shared" si="175"/>
      </c>
      <c r="R181" s="1">
        <f t="shared" si="206"/>
      </c>
      <c r="T181" s="94">
        <f t="shared" si="207"/>
        <v>0</v>
      </c>
      <c r="U181" s="94" t="str">
        <f t="shared" si="208"/>
        <v>◯</v>
      </c>
      <c r="W181" s="94">
        <f t="shared" si="209"/>
        <v>1</v>
      </c>
      <c r="X181" s="10">
        <f t="shared" si="210"/>
      </c>
      <c r="Y181" s="10">
        <f t="shared" si="211"/>
      </c>
      <c r="Z181" s="10">
        <f t="shared" si="212"/>
      </c>
      <c r="AA181" s="1">
        <f t="shared" si="213"/>
      </c>
      <c r="AB181" s="12">
        <f t="shared" si="214"/>
        <v>2</v>
      </c>
      <c r="AC181" s="12">
        <f t="shared" si="215"/>
        <v>99</v>
      </c>
      <c r="AF181" s="12">
        <v>5</v>
      </c>
      <c r="AG181" s="15" t="s">
        <v>168</v>
      </c>
      <c r="AH181" s="16">
        <f>IF(AG181="◯",3,"")</f>
        <v>3</v>
      </c>
      <c r="AJ181" s="13">
        <v>1</v>
      </c>
      <c r="AK181" s="15" t="str">
        <f>IF(AG181="◯","●",IF(AG181="","",""))</f>
        <v>●</v>
      </c>
      <c r="AL181" s="41">
        <v>5</v>
      </c>
      <c r="AO181" s="14">
        <f t="shared" si="216"/>
        <v>64</v>
      </c>
      <c r="AP181" s="12">
        <f t="shared" si="217"/>
        <v>0</v>
      </c>
      <c r="AQ181" s="11">
        <f t="shared" si="218"/>
        <v>1</v>
      </c>
      <c r="AR181" s="11"/>
      <c r="AS181" s="10">
        <f t="shared" si="219"/>
      </c>
      <c r="AT181" s="10">
        <f t="shared" si="220"/>
      </c>
      <c r="AU181" s="1">
        <f t="shared" si="221"/>
        <v>0</v>
      </c>
      <c r="AV181" s="10">
        <f t="shared" si="222"/>
      </c>
      <c r="AW181" s="10" t="str">
        <f t="shared" si="223"/>
        <v>●</v>
      </c>
      <c r="AX181" s="10">
        <f t="shared" si="224"/>
        <v>0</v>
      </c>
      <c r="AY181" s="20" t="s">
        <v>55</v>
      </c>
      <c r="AZ181" s="1" t="str">
        <f t="shared" si="225"/>
        <v>●</v>
      </c>
      <c r="BA181" s="11">
        <f t="shared" si="181"/>
        <v>0</v>
      </c>
      <c r="BB181" s="1">
        <f t="shared" si="226"/>
        <v>0</v>
      </c>
      <c r="BC181" s="1">
        <f t="shared" si="227"/>
        <v>2</v>
      </c>
      <c r="BD181" s="1">
        <f t="shared" si="228"/>
        <v>1</v>
      </c>
      <c r="BE181" s="1">
        <f t="shared" si="229"/>
        <v>3</v>
      </c>
      <c r="BF181" s="1">
        <f t="shared" si="230"/>
      </c>
      <c r="BG181" s="1">
        <f t="shared" si="231"/>
        <v>1</v>
      </c>
      <c r="BH181" s="1">
        <f t="shared" si="232"/>
      </c>
      <c r="BI181" s="1">
        <f t="shared" si="233"/>
      </c>
      <c r="BK181" s="1">
        <f t="shared" si="234"/>
      </c>
      <c r="BL181" s="1">
        <f t="shared" si="235"/>
      </c>
      <c r="BM181" s="1">
        <f t="shared" si="236"/>
        <v>0</v>
      </c>
      <c r="BN181" s="1">
        <f t="shared" si="237"/>
        <v>1</v>
      </c>
    </row>
    <row r="182" spans="1:66" ht="11.25" customHeight="1">
      <c r="A182" s="129" t="s">
        <v>257</v>
      </c>
      <c r="B182" s="90">
        <f t="shared" si="193"/>
        <v>171</v>
      </c>
      <c r="C182" s="11">
        <f t="shared" si="194"/>
        <v>0</v>
      </c>
      <c r="F182" s="79" t="str">
        <f t="shared" si="195"/>
        <v>●</v>
      </c>
      <c r="G182" s="11">
        <f t="shared" si="196"/>
      </c>
      <c r="H182" s="1">
        <f t="shared" si="197"/>
      </c>
      <c r="I182" s="1">
        <f t="shared" si="198"/>
      </c>
      <c r="J182" s="1">
        <f t="shared" si="199"/>
      </c>
      <c r="K182" s="1">
        <f t="shared" si="200"/>
        <v>2</v>
      </c>
      <c r="L182" s="1">
        <f t="shared" si="201"/>
      </c>
      <c r="M182" s="1">
        <f t="shared" si="202"/>
        <v>3</v>
      </c>
      <c r="N182" s="1">
        <f t="shared" si="203"/>
        <v>2</v>
      </c>
      <c r="O182" s="1">
        <f t="shared" si="204"/>
        <v>1</v>
      </c>
      <c r="P182" s="1">
        <f t="shared" si="205"/>
        <v>0</v>
      </c>
      <c r="Q182" s="1">
        <f t="shared" si="175"/>
        <v>0</v>
      </c>
      <c r="R182" s="1" t="str">
        <f t="shared" si="206"/>
        <v>●</v>
      </c>
      <c r="S182" s="60" t="s">
        <v>55</v>
      </c>
      <c r="T182" s="94">
        <f t="shared" si="207"/>
        <v>0</v>
      </c>
      <c r="U182" s="94" t="str">
        <f t="shared" si="208"/>
        <v>●</v>
      </c>
      <c r="W182" s="94">
        <f t="shared" si="209"/>
        <v>0</v>
      </c>
      <c r="X182" s="10" t="str">
        <f t="shared" si="210"/>
        <v>●</v>
      </c>
      <c r="Y182" s="10">
        <f t="shared" si="211"/>
      </c>
      <c r="Z182" s="10">
        <f t="shared" si="212"/>
      </c>
      <c r="AA182" s="1">
        <f t="shared" si="213"/>
        <v>2</v>
      </c>
      <c r="AB182" s="12">
        <f t="shared" si="214"/>
        <v>0</v>
      </c>
      <c r="AC182" s="12">
        <f t="shared" si="215"/>
        <v>99</v>
      </c>
      <c r="AF182" s="12">
        <v>5</v>
      </c>
      <c r="AG182" s="15" t="s">
        <v>70</v>
      </c>
      <c r="AH182" s="13">
        <v>2</v>
      </c>
      <c r="AJ182" s="16">
        <f>IF(AK182="◯",3,"")</f>
        <v>3</v>
      </c>
      <c r="AK182" s="15" t="s">
        <v>168</v>
      </c>
      <c r="AL182" s="12">
        <v>5</v>
      </c>
      <c r="AO182" s="14">
        <f t="shared" si="216"/>
        <v>65</v>
      </c>
      <c r="AP182" s="12">
        <f t="shared" si="217"/>
        <v>1</v>
      </c>
      <c r="AQ182" s="11">
        <f t="shared" si="218"/>
      </c>
      <c r="AR182" s="11"/>
      <c r="AS182" s="10">
        <f t="shared" si="219"/>
      </c>
      <c r="AT182" s="10" t="str">
        <f t="shared" si="220"/>
        <v>◯</v>
      </c>
      <c r="AU182" s="1">
        <f t="shared" si="221"/>
        <v>1</v>
      </c>
      <c r="AV182" s="10">
        <f t="shared" si="222"/>
      </c>
      <c r="AW182" s="10" t="str">
        <f t="shared" si="223"/>
        <v>◯</v>
      </c>
      <c r="AX182" s="10">
        <f t="shared" si="224"/>
        <v>0</v>
      </c>
      <c r="AZ182" s="1">
        <f t="shared" si="225"/>
      </c>
      <c r="BA182" s="11">
        <f t="shared" si="181"/>
      </c>
      <c r="BB182" s="1">
        <f t="shared" si="226"/>
        <v>0</v>
      </c>
      <c r="BC182" s="1">
        <f t="shared" si="227"/>
        <v>2</v>
      </c>
      <c r="BD182" s="1">
        <f t="shared" si="228"/>
      </c>
      <c r="BE182" s="1">
        <f t="shared" si="229"/>
      </c>
      <c r="BF182" s="1">
        <f t="shared" si="230"/>
      </c>
      <c r="BG182" s="1">
        <f t="shared" si="231"/>
      </c>
      <c r="BH182" s="1">
        <f t="shared" si="232"/>
      </c>
      <c r="BI182" s="1">
        <f t="shared" si="233"/>
      </c>
      <c r="BK182" s="1">
        <f t="shared" si="234"/>
      </c>
      <c r="BL182" s="1">
        <f t="shared" si="235"/>
      </c>
      <c r="BM182" s="1">
        <f t="shared" si="236"/>
        <v>0</v>
      </c>
      <c r="BN182" s="1">
        <f t="shared" si="237"/>
        <v>1</v>
      </c>
    </row>
    <row r="183" spans="1:66" ht="11.25" customHeight="1">
      <c r="A183" s="129" t="s">
        <v>258</v>
      </c>
      <c r="B183" s="90">
        <f t="shared" si="193"/>
        <v>172</v>
      </c>
      <c r="C183" s="11">
        <f t="shared" si="194"/>
        <v>0</v>
      </c>
      <c r="F183" s="79">
        <f t="shared" si="195"/>
      </c>
      <c r="G183" s="11" t="str">
        <f t="shared" si="196"/>
        <v>◎</v>
      </c>
      <c r="H183" s="1">
        <f t="shared" si="197"/>
      </c>
      <c r="I183" s="1">
        <f t="shared" si="198"/>
      </c>
      <c r="J183" s="1">
        <f t="shared" si="199"/>
      </c>
      <c r="K183" s="1">
        <f t="shared" si="200"/>
      </c>
      <c r="L183" s="1">
        <f t="shared" si="201"/>
        <v>0</v>
      </c>
      <c r="M183" s="1">
        <f t="shared" si="202"/>
        <v>0</v>
      </c>
      <c r="N183" s="1">
        <f t="shared" si="203"/>
        <v>3</v>
      </c>
      <c r="O183" s="1">
        <f t="shared" si="204"/>
        <v>0</v>
      </c>
      <c r="P183" s="1">
        <f t="shared" si="205"/>
        <v>1</v>
      </c>
      <c r="Q183" s="1">
        <f t="shared" si="175"/>
        <v>0</v>
      </c>
      <c r="R183" s="1" t="str">
        <f t="shared" si="206"/>
        <v>◯</v>
      </c>
      <c r="S183" s="60" t="s">
        <v>55</v>
      </c>
      <c r="T183" s="94">
        <f t="shared" si="207"/>
        <v>0</v>
      </c>
      <c r="U183" s="94" t="str">
        <f t="shared" si="208"/>
        <v>◯</v>
      </c>
      <c r="W183" s="94">
        <f t="shared" si="209"/>
        <v>0</v>
      </c>
      <c r="X183" s="10">
        <f t="shared" si="210"/>
      </c>
      <c r="Y183" s="10" t="str">
        <f t="shared" si="211"/>
        <v>◎</v>
      </c>
      <c r="Z183" s="10">
        <f t="shared" si="212"/>
      </c>
      <c r="AA183" s="1">
        <f t="shared" si="213"/>
      </c>
      <c r="AB183" s="12">
        <f t="shared" si="214"/>
        <v>1</v>
      </c>
      <c r="AC183" s="12">
        <f t="shared" si="215"/>
        <v>100</v>
      </c>
      <c r="AF183" s="12">
        <v>5</v>
      </c>
      <c r="AG183" s="15" t="s">
        <v>168</v>
      </c>
      <c r="AH183" s="16">
        <f>IF(AG183="◯",3,"")</f>
        <v>3</v>
      </c>
      <c r="AJ183" s="13">
        <v>0</v>
      </c>
      <c r="AK183" s="15" t="str">
        <f>IF(AG183="◯","●",IF(AG183="","",""))</f>
        <v>●</v>
      </c>
      <c r="AL183" s="41">
        <v>5</v>
      </c>
      <c r="AO183" s="14">
        <f t="shared" si="216"/>
        <v>65</v>
      </c>
      <c r="AP183" s="12">
        <f t="shared" si="217"/>
        <v>0</v>
      </c>
      <c r="AQ183" s="11">
        <f t="shared" si="218"/>
        <v>0</v>
      </c>
      <c r="AR183" s="11"/>
      <c r="AS183" s="10">
        <f t="shared" si="219"/>
      </c>
      <c r="AT183" s="10">
        <f t="shared" si="220"/>
      </c>
      <c r="AU183" s="1">
        <f t="shared" si="221"/>
        <v>1</v>
      </c>
      <c r="AV183" s="10">
        <f t="shared" si="222"/>
      </c>
      <c r="AW183" s="10" t="str">
        <f t="shared" si="223"/>
        <v>●</v>
      </c>
      <c r="AX183" s="10">
        <f t="shared" si="224"/>
        <v>0</v>
      </c>
      <c r="AZ183" s="1">
        <f t="shared" si="225"/>
      </c>
      <c r="BA183" s="11">
        <f t="shared" si="181"/>
      </c>
      <c r="BB183" s="1">
        <f t="shared" si="226"/>
        <v>0</v>
      </c>
      <c r="BC183" s="1">
        <f t="shared" si="227"/>
        <v>2</v>
      </c>
      <c r="BD183" s="1">
        <f t="shared" si="228"/>
      </c>
      <c r="BE183" s="1">
        <f t="shared" si="229"/>
      </c>
      <c r="BF183" s="1">
        <f t="shared" si="230"/>
      </c>
      <c r="BG183" s="1">
        <f t="shared" si="231"/>
      </c>
      <c r="BH183" s="1">
        <f t="shared" si="232"/>
      </c>
      <c r="BI183" s="1">
        <f t="shared" si="233"/>
      </c>
      <c r="BK183" s="1">
        <f t="shared" si="234"/>
      </c>
      <c r="BL183" s="1">
        <f t="shared" si="235"/>
      </c>
      <c r="BM183" s="1">
        <f t="shared" si="236"/>
        <v>0</v>
      </c>
      <c r="BN183" s="1">
        <f t="shared" si="237"/>
        <v>1</v>
      </c>
    </row>
    <row r="184" spans="1:66" ht="11.25" customHeight="1">
      <c r="A184" s="129" t="s">
        <v>256</v>
      </c>
      <c r="B184" s="90">
        <f t="shared" si="193"/>
        <v>173</v>
      </c>
      <c r="C184" s="11">
        <f t="shared" si="194"/>
        <v>0</v>
      </c>
      <c r="F184" s="79">
        <f t="shared" si="195"/>
      </c>
      <c r="G184" s="11" t="str">
        <f t="shared" si="196"/>
        <v>◎</v>
      </c>
      <c r="H184" s="1">
        <f t="shared" si="197"/>
      </c>
      <c r="I184" s="1">
        <f t="shared" si="198"/>
      </c>
      <c r="J184" s="1">
        <f t="shared" si="199"/>
      </c>
      <c r="K184" s="1">
        <f t="shared" si="200"/>
      </c>
      <c r="L184" s="1">
        <f t="shared" si="201"/>
        <v>0</v>
      </c>
      <c r="M184" s="1">
        <f t="shared" si="202"/>
        <v>0</v>
      </c>
      <c r="N184" s="1">
        <f t="shared" si="203"/>
        <v>3</v>
      </c>
      <c r="O184" s="1">
        <f t="shared" si="204"/>
        <v>0</v>
      </c>
      <c r="P184" s="1">
        <f t="shared" si="205"/>
        <v>2</v>
      </c>
      <c r="Q184" s="1">
        <f t="shared" si="175"/>
        <v>0</v>
      </c>
      <c r="R184" s="1" t="str">
        <f t="shared" si="206"/>
        <v>◯</v>
      </c>
      <c r="S184" s="60" t="s">
        <v>55</v>
      </c>
      <c r="T184" s="94">
        <f t="shared" si="207"/>
        <v>0</v>
      </c>
      <c r="U184" s="94" t="str">
        <f t="shared" si="208"/>
        <v>◯</v>
      </c>
      <c r="W184" s="94">
        <f t="shared" si="209"/>
        <v>0</v>
      </c>
      <c r="X184" s="10">
        <f t="shared" si="210"/>
      </c>
      <c r="Y184" s="10" t="str">
        <f t="shared" si="211"/>
        <v>◎</v>
      </c>
      <c r="Z184" s="10">
        <f t="shared" si="212"/>
      </c>
      <c r="AA184" s="1">
        <f t="shared" si="213"/>
      </c>
      <c r="AB184" s="12">
        <f t="shared" si="214"/>
        <v>2</v>
      </c>
      <c r="AC184" s="12">
        <f t="shared" si="215"/>
        <v>101</v>
      </c>
      <c r="AF184" s="12">
        <v>5</v>
      </c>
      <c r="AG184" s="15" t="s">
        <v>168</v>
      </c>
      <c r="AH184" s="16">
        <f>IF(AG184="◯",3,"")</f>
        <v>3</v>
      </c>
      <c r="AJ184" s="13">
        <v>0</v>
      </c>
      <c r="AK184" s="15" t="str">
        <f>IF(AG184="◯","●",IF(AG184="","",""))</f>
        <v>●</v>
      </c>
      <c r="AL184" s="12">
        <v>5</v>
      </c>
      <c r="AO184" s="14">
        <f t="shared" si="216"/>
        <v>65</v>
      </c>
      <c r="AP184" s="12">
        <f t="shared" si="217"/>
        <v>0</v>
      </c>
      <c r="AQ184" s="11">
        <f t="shared" si="218"/>
        <v>0</v>
      </c>
      <c r="AR184" s="11"/>
      <c r="AS184" s="10">
        <f t="shared" si="219"/>
      </c>
      <c r="AT184" s="10">
        <f t="shared" si="220"/>
      </c>
      <c r="AU184" s="1">
        <f t="shared" si="221"/>
        <v>1</v>
      </c>
      <c r="AV184" s="10">
        <f t="shared" si="222"/>
      </c>
      <c r="AW184" s="10" t="str">
        <f t="shared" si="223"/>
        <v>●</v>
      </c>
      <c r="AX184" s="10">
        <f t="shared" si="224"/>
        <v>0</v>
      </c>
      <c r="AZ184" s="1">
        <f t="shared" si="225"/>
      </c>
      <c r="BA184" s="11">
        <f t="shared" si="181"/>
      </c>
      <c r="BB184" s="1">
        <f t="shared" si="226"/>
        <v>0</v>
      </c>
      <c r="BC184" s="1">
        <f t="shared" si="227"/>
        <v>2</v>
      </c>
      <c r="BD184" s="1">
        <f t="shared" si="228"/>
      </c>
      <c r="BE184" s="1">
        <f t="shared" si="229"/>
      </c>
      <c r="BF184" s="1">
        <f t="shared" si="230"/>
      </c>
      <c r="BG184" s="1">
        <f t="shared" si="231"/>
      </c>
      <c r="BH184" s="1">
        <f t="shared" si="232"/>
      </c>
      <c r="BI184" s="1">
        <f t="shared" si="233"/>
      </c>
      <c r="BK184" s="1">
        <f t="shared" si="234"/>
      </c>
      <c r="BL184" s="1">
        <f t="shared" si="235"/>
      </c>
      <c r="BM184" s="1">
        <f t="shared" si="236"/>
        <v>0</v>
      </c>
      <c r="BN184" s="1">
        <f t="shared" si="237"/>
        <v>1</v>
      </c>
    </row>
    <row r="185" spans="1:66" ht="11.25" customHeight="1">
      <c r="A185" s="129" t="s">
        <v>256</v>
      </c>
      <c r="B185" s="90">
        <f t="shared" si="193"/>
        <v>174</v>
      </c>
      <c r="C185" s="11">
        <f t="shared" si="194"/>
        <v>0</v>
      </c>
      <c r="F185" s="79">
        <f t="shared" si="195"/>
      </c>
      <c r="G185" s="11">
        <f t="shared" si="196"/>
      </c>
      <c r="H185" s="1">
        <f t="shared" si="197"/>
      </c>
      <c r="I185" s="1">
        <f t="shared" si="198"/>
      </c>
      <c r="J185" s="1">
        <f t="shared" si="199"/>
      </c>
      <c r="K185" s="1">
        <f t="shared" si="200"/>
      </c>
      <c r="L185" s="1">
        <f t="shared" si="201"/>
        <v>1</v>
      </c>
      <c r="M185" s="1">
        <f t="shared" si="202"/>
        <v>1</v>
      </c>
      <c r="N185" s="1">
        <f t="shared" si="203"/>
        <v>3</v>
      </c>
      <c r="O185" s="1">
        <f t="shared" si="204"/>
        <v>0</v>
      </c>
      <c r="P185" s="1">
        <f t="shared" si="205"/>
        <v>3</v>
      </c>
      <c r="Q185" s="1">
        <f t="shared" si="175"/>
        <v>0</v>
      </c>
      <c r="R185" s="1" t="str">
        <f t="shared" si="206"/>
        <v>◯</v>
      </c>
      <c r="S185" s="60" t="s">
        <v>55</v>
      </c>
      <c r="T185" s="94">
        <f t="shared" si="207"/>
        <v>0</v>
      </c>
      <c r="U185" s="94" t="str">
        <f t="shared" si="208"/>
        <v>◯</v>
      </c>
      <c r="W185" s="94">
        <f t="shared" si="209"/>
        <v>0</v>
      </c>
      <c r="X185" s="10">
        <f t="shared" si="210"/>
      </c>
      <c r="Y185" s="10">
        <f t="shared" si="211"/>
      </c>
      <c r="Z185" s="10">
        <f t="shared" si="212"/>
      </c>
      <c r="AA185" s="1">
        <f t="shared" si="213"/>
      </c>
      <c r="AB185" s="12">
        <f t="shared" si="214"/>
        <v>3</v>
      </c>
      <c r="AC185" s="12">
        <f t="shared" si="215"/>
        <v>102</v>
      </c>
      <c r="AF185" s="12">
        <v>5</v>
      </c>
      <c r="AG185" s="15" t="s">
        <v>168</v>
      </c>
      <c r="AH185" s="16">
        <f>IF(AG185="◯",3,"")</f>
        <v>3</v>
      </c>
      <c r="AJ185" s="13">
        <v>1</v>
      </c>
      <c r="AK185" s="15" t="str">
        <f>IF(AG185="◯","●",IF(AG185="","",""))</f>
        <v>●</v>
      </c>
      <c r="AL185" s="41">
        <v>5</v>
      </c>
      <c r="AO185" s="14">
        <f t="shared" si="216"/>
        <v>65</v>
      </c>
      <c r="AP185" s="12">
        <f t="shared" si="217"/>
        <v>0</v>
      </c>
      <c r="AQ185" s="11">
        <f t="shared" si="218"/>
        <v>1</v>
      </c>
      <c r="AR185" s="11"/>
      <c r="AS185" s="10">
        <f t="shared" si="219"/>
      </c>
      <c r="AT185" s="10">
        <f t="shared" si="220"/>
      </c>
      <c r="AU185" s="1">
        <f t="shared" si="221"/>
        <v>1</v>
      </c>
      <c r="AV185" s="10">
        <f t="shared" si="222"/>
      </c>
      <c r="AW185" s="10" t="str">
        <f t="shared" si="223"/>
        <v>●</v>
      </c>
      <c r="AX185" s="10">
        <f t="shared" si="224"/>
        <v>0</v>
      </c>
      <c r="AZ185" s="1">
        <f t="shared" si="225"/>
      </c>
      <c r="BA185" s="11">
        <f t="shared" si="181"/>
      </c>
      <c r="BB185" s="1">
        <f t="shared" si="226"/>
        <v>0</v>
      </c>
      <c r="BC185" s="1">
        <f t="shared" si="227"/>
        <v>2</v>
      </c>
      <c r="BD185" s="1">
        <f t="shared" si="228"/>
      </c>
      <c r="BE185" s="1">
        <f t="shared" si="229"/>
      </c>
      <c r="BF185" s="1">
        <f t="shared" si="230"/>
      </c>
      <c r="BG185" s="1">
        <f t="shared" si="231"/>
      </c>
      <c r="BH185" s="1">
        <f t="shared" si="232"/>
      </c>
      <c r="BI185" s="1">
        <f t="shared" si="233"/>
      </c>
      <c r="BK185" s="1">
        <f t="shared" si="234"/>
      </c>
      <c r="BL185" s="1">
        <f t="shared" si="235"/>
      </c>
      <c r="BM185" s="1">
        <f t="shared" si="236"/>
        <v>0</v>
      </c>
      <c r="BN185" s="1">
        <f t="shared" si="237"/>
        <v>1</v>
      </c>
    </row>
    <row r="186" spans="1:66" ht="11.25" customHeight="1">
      <c r="A186" s="129" t="s">
        <v>256</v>
      </c>
      <c r="B186" s="90">
        <f t="shared" si="193"/>
        <v>175</v>
      </c>
      <c r="C186" s="11">
        <f t="shared" si="194"/>
        <v>0</v>
      </c>
      <c r="F186" s="79">
        <f t="shared" si="195"/>
      </c>
      <c r="G186" s="11">
        <f t="shared" si="196"/>
      </c>
      <c r="H186" s="1">
        <f t="shared" si="197"/>
      </c>
      <c r="I186" s="1">
        <f t="shared" si="198"/>
      </c>
      <c r="J186" s="1">
        <f t="shared" si="199"/>
      </c>
      <c r="K186" s="1">
        <f t="shared" si="200"/>
        <v>0</v>
      </c>
      <c r="L186" s="1">
        <f t="shared" si="201"/>
      </c>
      <c r="M186" s="1">
        <f t="shared" si="202"/>
        <v>3</v>
      </c>
      <c r="N186" s="1">
        <f t="shared" si="203"/>
        <v>0</v>
      </c>
      <c r="O186" s="1">
        <f t="shared" si="204"/>
        <v>1</v>
      </c>
      <c r="P186" s="1">
        <f t="shared" si="205"/>
        <v>0</v>
      </c>
      <c r="Q186" s="1">
        <f t="shared" si="175"/>
        <v>0</v>
      </c>
      <c r="R186" s="1" t="str">
        <f t="shared" si="206"/>
        <v>●</v>
      </c>
      <c r="S186" s="60" t="s">
        <v>55</v>
      </c>
      <c r="T186" s="94">
        <f t="shared" si="207"/>
        <v>0</v>
      </c>
      <c r="U186" s="94" t="str">
        <f t="shared" si="208"/>
        <v>●</v>
      </c>
      <c r="W186" s="94">
        <f t="shared" si="209"/>
        <v>0</v>
      </c>
      <c r="X186" s="10">
        <f t="shared" si="210"/>
      </c>
      <c r="Y186" s="10">
        <f t="shared" si="211"/>
      </c>
      <c r="Z186" s="10">
        <f t="shared" si="212"/>
      </c>
      <c r="AA186" s="1">
        <f t="shared" si="213"/>
        <v>0</v>
      </c>
      <c r="AB186" s="12">
        <f t="shared" si="214"/>
        <v>0</v>
      </c>
      <c r="AC186" s="12">
        <f t="shared" si="215"/>
        <v>102</v>
      </c>
      <c r="AF186" s="12">
        <v>5</v>
      </c>
      <c r="AG186" s="15" t="s">
        <v>70</v>
      </c>
      <c r="AH186" s="13">
        <v>0</v>
      </c>
      <c r="AJ186" s="16">
        <f>IF(AK186="◯",3,"")</f>
        <v>3</v>
      </c>
      <c r="AK186" s="15" t="s">
        <v>168</v>
      </c>
      <c r="AL186" s="12">
        <v>5</v>
      </c>
      <c r="AO186" s="14">
        <f t="shared" si="216"/>
        <v>66</v>
      </c>
      <c r="AP186" s="12">
        <f t="shared" si="217"/>
        <v>1</v>
      </c>
      <c r="AQ186" s="11">
        <f t="shared" si="218"/>
      </c>
      <c r="AR186" s="11"/>
      <c r="AS186" s="10" t="str">
        <f t="shared" si="219"/>
        <v>◎</v>
      </c>
      <c r="AT186" s="10">
        <f t="shared" si="220"/>
      </c>
      <c r="AU186" s="1">
        <f t="shared" si="221"/>
        <v>1</v>
      </c>
      <c r="AV186" s="10">
        <f t="shared" si="222"/>
      </c>
      <c r="AW186" s="10" t="str">
        <f t="shared" si="223"/>
        <v>◯</v>
      </c>
      <c r="AX186" s="10">
        <f t="shared" si="224"/>
        <v>0</v>
      </c>
      <c r="AZ186" s="1">
        <f t="shared" si="225"/>
      </c>
      <c r="BA186" s="11">
        <f t="shared" si="181"/>
      </c>
      <c r="BB186" s="1">
        <f t="shared" si="226"/>
        <v>0</v>
      </c>
      <c r="BC186" s="1">
        <f t="shared" si="227"/>
        <v>2</v>
      </c>
      <c r="BD186" s="1">
        <f t="shared" si="228"/>
      </c>
      <c r="BE186" s="1">
        <f t="shared" si="229"/>
      </c>
      <c r="BF186" s="1">
        <f t="shared" si="230"/>
      </c>
      <c r="BG186" s="1">
        <f t="shared" si="231"/>
      </c>
      <c r="BH186" s="1">
        <f t="shared" si="232"/>
      </c>
      <c r="BI186" s="1">
        <f t="shared" si="233"/>
      </c>
      <c r="BK186" s="1">
        <f t="shared" si="234"/>
      </c>
      <c r="BL186" s="1">
        <f t="shared" si="235"/>
      </c>
      <c r="BM186" s="1">
        <f t="shared" si="236"/>
        <v>0</v>
      </c>
      <c r="BN186" s="1">
        <f t="shared" si="237"/>
        <v>1</v>
      </c>
    </row>
    <row r="187" spans="1:66" ht="11.25" customHeight="1">
      <c r="A187" s="129" t="s">
        <v>256</v>
      </c>
      <c r="B187" s="90">
        <f t="shared" si="193"/>
        <v>176</v>
      </c>
      <c r="C187" s="11">
        <f t="shared" si="194"/>
        <v>0</v>
      </c>
      <c r="F187" s="79" t="str">
        <f t="shared" si="195"/>
        <v>◯</v>
      </c>
      <c r="G187" s="11">
        <f t="shared" si="196"/>
      </c>
      <c r="H187" s="1">
        <f t="shared" si="197"/>
      </c>
      <c r="I187" s="1">
        <f t="shared" si="198"/>
      </c>
      <c r="J187" s="1">
        <f t="shared" si="199"/>
      </c>
      <c r="K187" s="1">
        <f t="shared" si="200"/>
      </c>
      <c r="L187" s="1">
        <f t="shared" si="201"/>
        <v>2</v>
      </c>
      <c r="M187" s="1">
        <f t="shared" si="202"/>
        <v>2</v>
      </c>
      <c r="N187" s="1">
        <f t="shared" si="203"/>
        <v>3</v>
      </c>
      <c r="O187" s="1">
        <f t="shared" si="204"/>
        <v>0</v>
      </c>
      <c r="P187" s="1">
        <f t="shared" si="205"/>
        <v>1</v>
      </c>
      <c r="Q187" s="1">
        <f t="shared" si="175"/>
        <v>0</v>
      </c>
      <c r="R187" s="1" t="str">
        <f t="shared" si="206"/>
        <v>◯</v>
      </c>
      <c r="S187" s="60" t="s">
        <v>55</v>
      </c>
      <c r="T187" s="94">
        <f t="shared" si="207"/>
        <v>0</v>
      </c>
      <c r="U187" s="94" t="str">
        <f t="shared" si="208"/>
        <v>◯</v>
      </c>
      <c r="W187" s="94">
        <f t="shared" si="209"/>
        <v>1</v>
      </c>
      <c r="X187" s="10" t="str">
        <f t="shared" si="210"/>
        <v>◯</v>
      </c>
      <c r="Y187" s="10">
        <f t="shared" si="211"/>
      </c>
      <c r="Z187" s="10">
        <f t="shared" si="212"/>
      </c>
      <c r="AA187" s="1">
        <f t="shared" si="213"/>
      </c>
      <c r="AB187" s="12">
        <f t="shared" si="214"/>
        <v>1</v>
      </c>
      <c r="AC187" s="12">
        <f t="shared" si="215"/>
        <v>103</v>
      </c>
      <c r="AF187" s="12">
        <v>5</v>
      </c>
      <c r="AG187" s="15" t="s">
        <v>168</v>
      </c>
      <c r="AH187" s="16">
        <f>IF(AG187="◯",3,"")</f>
        <v>3</v>
      </c>
      <c r="AJ187" s="13">
        <v>2</v>
      </c>
      <c r="AK187" s="15" t="str">
        <f>IF(AG187="◯","●",IF(AG187="","",""))</f>
        <v>●</v>
      </c>
      <c r="AL187" s="41">
        <v>5</v>
      </c>
      <c r="AO187" s="14">
        <f t="shared" si="216"/>
        <v>66</v>
      </c>
      <c r="AP187" s="12">
        <f t="shared" si="217"/>
        <v>0</v>
      </c>
      <c r="AQ187" s="11">
        <f t="shared" si="218"/>
        <v>2</v>
      </c>
      <c r="AR187" s="11"/>
      <c r="AS187" s="10">
        <f t="shared" si="219"/>
      </c>
      <c r="AT187" s="10" t="str">
        <f t="shared" si="220"/>
        <v>●</v>
      </c>
      <c r="AU187" s="1">
        <f t="shared" si="221"/>
        <v>0</v>
      </c>
      <c r="AV187" s="10">
        <f t="shared" si="222"/>
      </c>
      <c r="AW187" s="10" t="str">
        <f t="shared" si="223"/>
        <v>●</v>
      </c>
      <c r="AX187" s="10">
        <f t="shared" si="224"/>
        <v>0</v>
      </c>
      <c r="AZ187" s="1">
        <f t="shared" si="225"/>
      </c>
      <c r="BA187" s="11">
        <f t="shared" si="181"/>
      </c>
      <c r="BB187" s="1">
        <f t="shared" si="226"/>
        <v>0</v>
      </c>
      <c r="BC187" s="1">
        <f t="shared" si="227"/>
        <v>2</v>
      </c>
      <c r="BD187" s="1">
        <f t="shared" si="228"/>
      </c>
      <c r="BE187" s="1">
        <f t="shared" si="229"/>
      </c>
      <c r="BF187" s="1">
        <f t="shared" si="230"/>
      </c>
      <c r="BG187" s="1">
        <f t="shared" si="231"/>
      </c>
      <c r="BH187" s="1">
        <f t="shared" si="232"/>
      </c>
      <c r="BI187" s="1">
        <f t="shared" si="233"/>
      </c>
      <c r="BK187" s="1">
        <f t="shared" si="234"/>
      </c>
      <c r="BL187" s="1">
        <f t="shared" si="235"/>
      </c>
      <c r="BM187" s="1">
        <f t="shared" si="236"/>
        <v>0</v>
      </c>
      <c r="BN187" s="1">
        <f t="shared" si="237"/>
        <v>1</v>
      </c>
    </row>
    <row r="188" spans="1:66" ht="11.25" customHeight="1">
      <c r="A188" s="129" t="s">
        <v>256</v>
      </c>
      <c r="B188" s="90">
        <f t="shared" si="193"/>
        <v>177</v>
      </c>
      <c r="C188" s="11">
        <f t="shared" si="194"/>
        <v>0</v>
      </c>
      <c r="F188" s="79" t="str">
        <f t="shared" si="195"/>
        <v>◯</v>
      </c>
      <c r="G188" s="11">
        <f t="shared" si="196"/>
      </c>
      <c r="H188" s="1">
        <f t="shared" si="197"/>
      </c>
      <c r="I188" s="1">
        <f t="shared" si="198"/>
      </c>
      <c r="J188" s="1">
        <f t="shared" si="199"/>
      </c>
      <c r="K188" s="1">
        <f t="shared" si="200"/>
      </c>
      <c r="L188" s="1">
        <f t="shared" si="201"/>
        <v>2</v>
      </c>
      <c r="M188" s="1">
        <f t="shared" si="202"/>
        <v>2</v>
      </c>
      <c r="N188" s="1">
        <f t="shared" si="203"/>
        <v>3</v>
      </c>
      <c r="O188" s="1">
        <f t="shared" si="204"/>
        <v>0</v>
      </c>
      <c r="P188" s="1">
        <f t="shared" si="205"/>
        <v>2</v>
      </c>
      <c r="Q188" s="1">
        <f t="shared" si="175"/>
        <v>0</v>
      </c>
      <c r="R188" s="1" t="str">
        <f t="shared" si="206"/>
        <v>◯</v>
      </c>
      <c r="S188" s="60" t="s">
        <v>55</v>
      </c>
      <c r="T188" s="94">
        <f t="shared" si="207"/>
        <v>0</v>
      </c>
      <c r="U188" s="94" t="str">
        <f t="shared" si="208"/>
        <v>◯</v>
      </c>
      <c r="W188" s="94">
        <f t="shared" si="209"/>
        <v>2</v>
      </c>
      <c r="X188" s="10" t="str">
        <f t="shared" si="210"/>
        <v>◯</v>
      </c>
      <c r="Y188" s="10">
        <f t="shared" si="211"/>
      </c>
      <c r="Z188" s="10">
        <f t="shared" si="212"/>
      </c>
      <c r="AA188" s="1">
        <f t="shared" si="213"/>
      </c>
      <c r="AB188" s="12">
        <f t="shared" si="214"/>
        <v>2</v>
      </c>
      <c r="AC188" s="12">
        <f t="shared" si="215"/>
        <v>104</v>
      </c>
      <c r="AF188" s="12">
        <v>5</v>
      </c>
      <c r="AG188" s="15" t="s">
        <v>168</v>
      </c>
      <c r="AH188" s="16">
        <f>IF(AG188="◯",3,"")</f>
        <v>3</v>
      </c>
      <c r="AJ188" s="13">
        <v>2</v>
      </c>
      <c r="AK188" s="15" t="str">
        <f>IF(AG188="◯","●",IF(AG188="","",""))</f>
        <v>●</v>
      </c>
      <c r="AL188" s="12">
        <v>5</v>
      </c>
      <c r="AO188" s="14">
        <f t="shared" si="216"/>
        <v>66</v>
      </c>
      <c r="AP188" s="12">
        <f t="shared" si="217"/>
        <v>0</v>
      </c>
      <c r="AQ188" s="11">
        <f t="shared" si="218"/>
        <v>2</v>
      </c>
      <c r="AR188" s="11"/>
      <c r="AS188" s="10">
        <f t="shared" si="219"/>
      </c>
      <c r="AT188" s="10" t="str">
        <f t="shared" si="220"/>
        <v>●</v>
      </c>
      <c r="AU188" s="1">
        <f t="shared" si="221"/>
        <v>0</v>
      </c>
      <c r="AV188" s="10">
        <f t="shared" si="222"/>
      </c>
      <c r="AW188" s="10" t="str">
        <f t="shared" si="223"/>
        <v>●</v>
      </c>
      <c r="AX188" s="10">
        <f t="shared" si="224"/>
        <v>0</v>
      </c>
      <c r="AZ188" s="1">
        <f t="shared" si="225"/>
      </c>
      <c r="BA188" s="11">
        <f t="shared" si="181"/>
      </c>
      <c r="BB188" s="1">
        <f t="shared" si="226"/>
        <v>0</v>
      </c>
      <c r="BC188" s="1">
        <f t="shared" si="227"/>
        <v>2</v>
      </c>
      <c r="BD188" s="1">
        <f t="shared" si="228"/>
      </c>
      <c r="BE188" s="1">
        <f t="shared" si="229"/>
      </c>
      <c r="BF188" s="1">
        <f t="shared" si="230"/>
      </c>
      <c r="BG188" s="1">
        <f t="shared" si="231"/>
      </c>
      <c r="BH188" s="1">
        <f t="shared" si="232"/>
      </c>
      <c r="BI188" s="1">
        <f t="shared" si="233"/>
      </c>
      <c r="BK188" s="1">
        <f t="shared" si="234"/>
      </c>
      <c r="BL188" s="1">
        <f t="shared" si="235"/>
      </c>
      <c r="BM188" s="1">
        <f t="shared" si="236"/>
        <v>0</v>
      </c>
      <c r="BN188" s="1">
        <f t="shared" si="237"/>
        <v>1</v>
      </c>
    </row>
    <row r="189" spans="1:66" ht="11.25" customHeight="1">
      <c r="A189" s="129" t="s">
        <v>256</v>
      </c>
      <c r="B189" s="90">
        <f t="shared" si="193"/>
        <v>178</v>
      </c>
      <c r="C189" s="11">
        <f t="shared" si="194"/>
        <v>0</v>
      </c>
      <c r="F189" s="79">
        <f t="shared" si="195"/>
      </c>
      <c r="G189" s="11">
        <f t="shared" si="196"/>
      </c>
      <c r="H189" s="1">
        <f t="shared" si="197"/>
      </c>
      <c r="I189" s="1">
        <f t="shared" si="198"/>
      </c>
      <c r="J189" s="1">
        <f t="shared" si="199"/>
      </c>
      <c r="K189" s="1">
        <f t="shared" si="200"/>
        <v>1</v>
      </c>
      <c r="L189" s="1">
        <f t="shared" si="201"/>
      </c>
      <c r="M189" s="1">
        <f t="shared" si="202"/>
        <v>3</v>
      </c>
      <c r="N189" s="1">
        <f t="shared" si="203"/>
        <v>1</v>
      </c>
      <c r="O189" s="1">
        <f t="shared" si="204"/>
        <v>1</v>
      </c>
      <c r="P189" s="1">
        <f t="shared" si="205"/>
        <v>0</v>
      </c>
      <c r="Q189" s="1">
        <f t="shared" si="175"/>
        <v>0</v>
      </c>
      <c r="R189" s="1" t="str">
        <f t="shared" si="206"/>
        <v>●</v>
      </c>
      <c r="S189" s="60" t="s">
        <v>55</v>
      </c>
      <c r="T189" s="94">
        <f t="shared" si="207"/>
        <v>0</v>
      </c>
      <c r="U189" s="94" t="str">
        <f t="shared" si="208"/>
        <v>●</v>
      </c>
      <c r="W189" s="94">
        <f t="shared" si="209"/>
        <v>2</v>
      </c>
      <c r="X189" s="10">
        <f t="shared" si="210"/>
      </c>
      <c r="Y189" s="10">
        <f t="shared" si="211"/>
      </c>
      <c r="Z189" s="10">
        <f t="shared" si="212"/>
      </c>
      <c r="AA189" s="1">
        <f t="shared" si="213"/>
        <v>1</v>
      </c>
      <c r="AB189" s="12">
        <f t="shared" si="214"/>
        <v>0</v>
      </c>
      <c r="AC189" s="12">
        <f t="shared" si="215"/>
        <v>104</v>
      </c>
      <c r="AF189" s="12">
        <v>5</v>
      </c>
      <c r="AG189" s="15" t="s">
        <v>70</v>
      </c>
      <c r="AH189" s="13">
        <v>1</v>
      </c>
      <c r="AJ189" s="16">
        <f>IF(AK189="◯",3,"")</f>
        <v>3</v>
      </c>
      <c r="AK189" s="15" t="s">
        <v>168</v>
      </c>
      <c r="AL189" s="41">
        <v>5</v>
      </c>
      <c r="AO189" s="14">
        <f t="shared" si="216"/>
        <v>67</v>
      </c>
      <c r="AP189" s="12">
        <f t="shared" si="217"/>
        <v>1</v>
      </c>
      <c r="AQ189" s="11">
        <f t="shared" si="218"/>
      </c>
      <c r="AR189" s="11"/>
      <c r="AS189" s="10">
        <f t="shared" si="219"/>
      </c>
      <c r="AT189" s="10">
        <f t="shared" si="220"/>
      </c>
      <c r="AU189" s="1">
        <f t="shared" si="221"/>
        <v>0</v>
      </c>
      <c r="AV189" s="10">
        <f t="shared" si="222"/>
      </c>
      <c r="AW189" s="10" t="str">
        <f t="shared" si="223"/>
        <v>◯</v>
      </c>
      <c r="AX189" s="10">
        <f t="shared" si="224"/>
        <v>0</v>
      </c>
      <c r="AZ189" s="1">
        <f t="shared" si="225"/>
      </c>
      <c r="BA189" s="11">
        <f t="shared" si="181"/>
      </c>
      <c r="BB189" s="1">
        <f t="shared" si="226"/>
        <v>0</v>
      </c>
      <c r="BC189" s="1">
        <f t="shared" si="227"/>
        <v>2</v>
      </c>
      <c r="BD189" s="1">
        <f t="shared" si="228"/>
      </c>
      <c r="BE189" s="1">
        <f t="shared" si="229"/>
      </c>
      <c r="BF189" s="1">
        <f t="shared" si="230"/>
      </c>
      <c r="BG189" s="1">
        <f t="shared" si="231"/>
      </c>
      <c r="BH189" s="1">
        <f t="shared" si="232"/>
      </c>
      <c r="BI189" s="1">
        <f t="shared" si="233"/>
      </c>
      <c r="BK189" s="1">
        <f t="shared" si="234"/>
      </c>
      <c r="BL189" s="1">
        <f t="shared" si="235"/>
      </c>
      <c r="BM189" s="1">
        <f t="shared" si="236"/>
        <v>0</v>
      </c>
      <c r="BN189" s="1">
        <f t="shared" si="237"/>
        <v>1</v>
      </c>
    </row>
    <row r="190" spans="1:66" ht="11.25" customHeight="1">
      <c r="A190" s="129" t="s">
        <v>256</v>
      </c>
      <c r="B190" s="90">
        <f t="shared" si="193"/>
        <v>179</v>
      </c>
      <c r="C190" s="11">
        <f t="shared" si="194"/>
        <v>0</v>
      </c>
      <c r="F190" s="79">
        <f t="shared" si="195"/>
      </c>
      <c r="G190" s="11">
        <f t="shared" si="196"/>
      </c>
      <c r="H190" s="1">
        <f t="shared" si="197"/>
      </c>
      <c r="I190" s="1">
        <f t="shared" si="198"/>
      </c>
      <c r="J190" s="1">
        <f t="shared" si="199"/>
      </c>
      <c r="K190" s="1">
        <f t="shared" si="200"/>
        <v>1</v>
      </c>
      <c r="L190" s="1">
        <f t="shared" si="201"/>
      </c>
      <c r="M190" s="1">
        <f t="shared" si="202"/>
        <v>3</v>
      </c>
      <c r="N190" s="1">
        <f t="shared" si="203"/>
        <v>1</v>
      </c>
      <c r="O190" s="1">
        <f t="shared" si="204"/>
        <v>2</v>
      </c>
      <c r="P190" s="1">
        <f t="shared" si="205"/>
        <v>0</v>
      </c>
      <c r="Q190" s="1">
        <f t="shared" si="175"/>
        <v>0</v>
      </c>
      <c r="R190" s="1" t="str">
        <f t="shared" si="206"/>
        <v>●</v>
      </c>
      <c r="S190" s="60" t="s">
        <v>55</v>
      </c>
      <c r="T190" s="94">
        <f t="shared" si="207"/>
        <v>0</v>
      </c>
      <c r="U190" s="94" t="str">
        <f t="shared" si="208"/>
        <v>●</v>
      </c>
      <c r="W190" s="94">
        <f t="shared" si="209"/>
        <v>2</v>
      </c>
      <c r="X190" s="10">
        <f t="shared" si="210"/>
      </c>
      <c r="Y190" s="10">
        <f t="shared" si="211"/>
      </c>
      <c r="Z190" s="10">
        <f t="shared" si="212"/>
      </c>
      <c r="AA190" s="1">
        <f t="shared" si="213"/>
        <v>1</v>
      </c>
      <c r="AB190" s="12">
        <f t="shared" si="214"/>
        <v>0</v>
      </c>
      <c r="AC190" s="12">
        <f t="shared" si="215"/>
        <v>104</v>
      </c>
      <c r="AF190" s="12">
        <v>5</v>
      </c>
      <c r="AG190" s="15" t="s">
        <v>70</v>
      </c>
      <c r="AH190" s="13">
        <v>1</v>
      </c>
      <c r="AJ190" s="16">
        <f>IF(AK190="◯",3,"")</f>
        <v>3</v>
      </c>
      <c r="AK190" s="15" t="s">
        <v>168</v>
      </c>
      <c r="AL190" s="12">
        <v>5</v>
      </c>
      <c r="AO190" s="14">
        <f t="shared" si="216"/>
        <v>68</v>
      </c>
      <c r="AP190" s="12">
        <f t="shared" si="217"/>
        <v>2</v>
      </c>
      <c r="AQ190" s="11">
        <f t="shared" si="218"/>
      </c>
      <c r="AR190" s="11"/>
      <c r="AS190" s="10">
        <f t="shared" si="219"/>
      </c>
      <c r="AT190" s="10">
        <f t="shared" si="220"/>
      </c>
      <c r="AU190" s="1">
        <f t="shared" si="221"/>
        <v>0</v>
      </c>
      <c r="AV190" s="10">
        <f t="shared" si="222"/>
      </c>
      <c r="AW190" s="10" t="str">
        <f t="shared" si="223"/>
        <v>◯</v>
      </c>
      <c r="AX190" s="10">
        <f t="shared" si="224"/>
        <v>0</v>
      </c>
      <c r="AZ190" s="1">
        <f t="shared" si="225"/>
      </c>
      <c r="BA190" s="11">
        <f t="shared" si="181"/>
      </c>
      <c r="BB190" s="1">
        <f t="shared" si="226"/>
        <v>0</v>
      </c>
      <c r="BC190" s="1">
        <f t="shared" si="227"/>
        <v>2</v>
      </c>
      <c r="BD190" s="1">
        <f t="shared" si="228"/>
      </c>
      <c r="BE190" s="1">
        <f t="shared" si="229"/>
      </c>
      <c r="BF190" s="1">
        <f t="shared" si="230"/>
      </c>
      <c r="BG190" s="1">
        <f t="shared" si="231"/>
      </c>
      <c r="BH190" s="1">
        <f t="shared" si="232"/>
      </c>
      <c r="BI190" s="1">
        <f t="shared" si="233"/>
      </c>
      <c r="BK190" s="1">
        <f t="shared" si="234"/>
      </c>
      <c r="BL190" s="1">
        <f t="shared" si="235"/>
      </c>
      <c r="BM190" s="1">
        <f t="shared" si="236"/>
        <v>0</v>
      </c>
      <c r="BN190" s="1">
        <f t="shared" si="237"/>
        <v>1</v>
      </c>
    </row>
    <row r="191" spans="1:66" ht="11.25" customHeight="1">
      <c r="A191" s="129" t="s">
        <v>256</v>
      </c>
      <c r="B191" s="90">
        <f t="shared" si="193"/>
        <v>180</v>
      </c>
      <c r="C191" s="11">
        <f t="shared" si="194"/>
        <v>0</v>
      </c>
      <c r="F191" s="79">
        <f t="shared" si="195"/>
      </c>
      <c r="G191" s="11">
        <f t="shared" si="196"/>
      </c>
      <c r="H191" s="1">
        <f t="shared" si="197"/>
      </c>
      <c r="I191" s="1">
        <f t="shared" si="198"/>
      </c>
      <c r="J191" s="1">
        <f t="shared" si="199"/>
      </c>
      <c r="K191" s="1">
        <f t="shared" si="200"/>
      </c>
      <c r="L191" s="1">
        <f t="shared" si="201"/>
        <v>1</v>
      </c>
      <c r="M191" s="1">
        <f t="shared" si="202"/>
        <v>1</v>
      </c>
      <c r="N191" s="1">
        <f t="shared" si="203"/>
        <v>3</v>
      </c>
      <c r="O191" s="1">
        <f t="shared" si="204"/>
        <v>0</v>
      </c>
      <c r="P191" s="1">
        <f t="shared" si="205"/>
        <v>1</v>
      </c>
      <c r="Q191" s="1">
        <f t="shared" si="175"/>
        <v>0</v>
      </c>
      <c r="R191" s="1" t="str">
        <f t="shared" si="206"/>
        <v>◯</v>
      </c>
      <c r="S191" s="60" t="s">
        <v>55</v>
      </c>
      <c r="T191" s="94">
        <f t="shared" si="207"/>
        <v>0</v>
      </c>
      <c r="U191" s="94" t="str">
        <f t="shared" si="208"/>
        <v>◯</v>
      </c>
      <c r="W191" s="94">
        <f t="shared" si="209"/>
        <v>2</v>
      </c>
      <c r="X191" s="10">
        <f t="shared" si="210"/>
      </c>
      <c r="Y191" s="10">
        <f t="shared" si="211"/>
      </c>
      <c r="Z191" s="10">
        <f t="shared" si="212"/>
      </c>
      <c r="AA191" s="1">
        <f t="shared" si="213"/>
      </c>
      <c r="AB191" s="12">
        <f t="shared" si="214"/>
        <v>1</v>
      </c>
      <c r="AC191" s="12">
        <f t="shared" si="215"/>
        <v>105</v>
      </c>
      <c r="AF191" s="12">
        <v>5</v>
      </c>
      <c r="AG191" s="15" t="s">
        <v>168</v>
      </c>
      <c r="AH191" s="16">
        <f>IF(AG191="◯",3,"")</f>
        <v>3</v>
      </c>
      <c r="AJ191" s="13">
        <v>1</v>
      </c>
      <c r="AK191" s="15" t="str">
        <f>IF(AG191="◯","●",IF(AG191="","",""))</f>
        <v>●</v>
      </c>
      <c r="AL191" s="41">
        <v>5</v>
      </c>
      <c r="AO191" s="14">
        <f t="shared" si="216"/>
        <v>68</v>
      </c>
      <c r="AP191" s="12">
        <f t="shared" si="217"/>
        <v>0</v>
      </c>
      <c r="AQ191" s="11">
        <f t="shared" si="218"/>
        <v>1</v>
      </c>
      <c r="AR191" s="11"/>
      <c r="AS191" s="10">
        <f t="shared" si="219"/>
      </c>
      <c r="AT191" s="10">
        <f t="shared" si="220"/>
      </c>
      <c r="AU191" s="1">
        <f t="shared" si="221"/>
        <v>0</v>
      </c>
      <c r="AV191" s="10">
        <f t="shared" si="222"/>
      </c>
      <c r="AW191" s="10" t="str">
        <f t="shared" si="223"/>
        <v>●</v>
      </c>
      <c r="AX191" s="10">
        <f t="shared" si="224"/>
        <v>0</v>
      </c>
      <c r="AZ191" s="1">
        <f t="shared" si="225"/>
      </c>
      <c r="BA191" s="11">
        <f t="shared" si="181"/>
      </c>
      <c r="BB191" s="1">
        <f t="shared" si="226"/>
        <v>0</v>
      </c>
      <c r="BC191" s="1">
        <f t="shared" si="227"/>
        <v>2</v>
      </c>
      <c r="BD191" s="1">
        <f t="shared" si="228"/>
      </c>
      <c r="BE191" s="1">
        <f t="shared" si="229"/>
      </c>
      <c r="BF191" s="1">
        <f t="shared" si="230"/>
      </c>
      <c r="BG191" s="1">
        <f t="shared" si="231"/>
      </c>
      <c r="BH191" s="1">
        <f t="shared" si="232"/>
      </c>
      <c r="BI191" s="1">
        <f t="shared" si="233"/>
      </c>
      <c r="BK191" s="1">
        <f t="shared" si="234"/>
      </c>
      <c r="BL191" s="1">
        <f t="shared" si="235"/>
      </c>
      <c r="BM191" s="1">
        <f t="shared" si="236"/>
        <v>0</v>
      </c>
      <c r="BN191" s="1">
        <f t="shared" si="237"/>
        <v>1</v>
      </c>
    </row>
    <row r="192" spans="1:66" ht="11.25" customHeight="1">
      <c r="A192" s="129" t="s">
        <v>256</v>
      </c>
      <c r="B192" s="90">
        <f t="shared" si="193"/>
        <v>181</v>
      </c>
      <c r="C192" s="11">
        <f t="shared" si="194"/>
        <v>0</v>
      </c>
      <c r="F192" s="79">
        <f t="shared" si="195"/>
      </c>
      <c r="G192" s="11">
        <f t="shared" si="196"/>
      </c>
      <c r="H192" s="1">
        <f t="shared" si="197"/>
      </c>
      <c r="I192" s="1">
        <f t="shared" si="198"/>
      </c>
      <c r="J192" s="1">
        <f t="shared" si="199"/>
      </c>
      <c r="K192" s="1">
        <f t="shared" si="200"/>
        <v>1</v>
      </c>
      <c r="L192" s="1">
        <f t="shared" si="201"/>
      </c>
      <c r="M192" s="1">
        <f t="shared" si="202"/>
        <v>3</v>
      </c>
      <c r="N192" s="1">
        <f t="shared" si="203"/>
        <v>1</v>
      </c>
      <c r="O192" s="1">
        <f t="shared" si="204"/>
        <v>1</v>
      </c>
      <c r="P192" s="1">
        <f t="shared" si="205"/>
        <v>0</v>
      </c>
      <c r="Q192" s="1">
        <f t="shared" si="175"/>
        <v>0</v>
      </c>
      <c r="R192" s="1" t="str">
        <f t="shared" si="206"/>
        <v>●</v>
      </c>
      <c r="S192" s="60" t="s">
        <v>55</v>
      </c>
      <c r="T192" s="94">
        <f t="shared" si="207"/>
        <v>0</v>
      </c>
      <c r="U192" s="94" t="str">
        <f t="shared" si="208"/>
        <v>●</v>
      </c>
      <c r="W192" s="94">
        <f t="shared" si="209"/>
        <v>2</v>
      </c>
      <c r="X192" s="10">
        <f t="shared" si="210"/>
      </c>
      <c r="Y192" s="10">
        <f t="shared" si="211"/>
      </c>
      <c r="Z192" s="10">
        <f t="shared" si="212"/>
      </c>
      <c r="AA192" s="1">
        <f t="shared" si="213"/>
        <v>1</v>
      </c>
      <c r="AB192" s="12">
        <f t="shared" si="214"/>
        <v>0</v>
      </c>
      <c r="AC192" s="12">
        <f t="shared" si="215"/>
        <v>105</v>
      </c>
      <c r="AF192" s="12">
        <v>5</v>
      </c>
      <c r="AG192" s="15" t="s">
        <v>70</v>
      </c>
      <c r="AH192" s="13">
        <v>1</v>
      </c>
      <c r="AJ192" s="16">
        <f>IF(AK192="◯",3,"")</f>
        <v>3</v>
      </c>
      <c r="AK192" s="15" t="s">
        <v>168</v>
      </c>
      <c r="AL192" s="12">
        <v>5</v>
      </c>
      <c r="AO192" s="14">
        <f t="shared" si="216"/>
        <v>69</v>
      </c>
      <c r="AP192" s="12">
        <f t="shared" si="217"/>
        <v>1</v>
      </c>
      <c r="AQ192" s="11">
        <f t="shared" si="218"/>
      </c>
      <c r="AR192" s="11"/>
      <c r="AS192" s="10">
        <f t="shared" si="219"/>
      </c>
      <c r="AT192" s="10">
        <f t="shared" si="220"/>
      </c>
      <c r="AU192" s="1">
        <f t="shared" si="221"/>
        <v>0</v>
      </c>
      <c r="AV192" s="10">
        <f t="shared" si="222"/>
      </c>
      <c r="AW192" s="10" t="str">
        <f t="shared" si="223"/>
        <v>◯</v>
      </c>
      <c r="AX192" s="10">
        <f t="shared" si="224"/>
        <v>0</v>
      </c>
      <c r="AZ192" s="1">
        <f t="shared" si="225"/>
      </c>
      <c r="BA192" s="11">
        <f t="shared" si="181"/>
      </c>
      <c r="BB192" s="1">
        <f t="shared" si="226"/>
        <v>0</v>
      </c>
      <c r="BC192" s="1">
        <f t="shared" si="227"/>
        <v>2</v>
      </c>
      <c r="BD192" s="1">
        <f t="shared" si="228"/>
      </c>
      <c r="BE192" s="1">
        <f t="shared" si="229"/>
      </c>
      <c r="BF192" s="1">
        <f t="shared" si="230"/>
      </c>
      <c r="BG192" s="1">
        <f t="shared" si="231"/>
      </c>
      <c r="BH192" s="1">
        <f t="shared" si="232"/>
      </c>
      <c r="BI192" s="1">
        <f t="shared" si="233"/>
      </c>
      <c r="BK192" s="1">
        <f t="shared" si="234"/>
      </c>
      <c r="BL192" s="1">
        <f t="shared" si="235"/>
      </c>
      <c r="BM192" s="1">
        <f t="shared" si="236"/>
        <v>0</v>
      </c>
      <c r="BN192" s="1">
        <f t="shared" si="237"/>
        <v>1</v>
      </c>
    </row>
    <row r="193" spans="1:66" ht="11.25" customHeight="1">
      <c r="A193" s="129" t="s">
        <v>256</v>
      </c>
      <c r="B193" s="90">
        <f t="shared" si="193"/>
        <v>182</v>
      </c>
      <c r="C193" s="11">
        <f t="shared" si="194"/>
        <v>0</v>
      </c>
      <c r="F193" s="79">
        <f t="shared" si="195"/>
      </c>
      <c r="G193" s="11">
        <f t="shared" si="196"/>
      </c>
      <c r="H193" s="1">
        <f t="shared" si="197"/>
      </c>
      <c r="I193" s="1">
        <f t="shared" si="198"/>
      </c>
      <c r="J193" s="1">
        <f t="shared" si="199"/>
      </c>
      <c r="K193" s="1">
        <f t="shared" si="200"/>
        <v>1</v>
      </c>
      <c r="L193" s="1">
        <f t="shared" si="201"/>
      </c>
      <c r="M193" s="1">
        <f t="shared" si="202"/>
        <v>3</v>
      </c>
      <c r="N193" s="1">
        <f t="shared" si="203"/>
        <v>1</v>
      </c>
      <c r="O193" s="1">
        <f t="shared" si="204"/>
        <v>2</v>
      </c>
      <c r="P193" s="1">
        <f t="shared" si="205"/>
        <v>0</v>
      </c>
      <c r="Q193" s="1">
        <f t="shared" si="175"/>
        <v>0</v>
      </c>
      <c r="R193" s="1" t="str">
        <f t="shared" si="206"/>
        <v>●</v>
      </c>
      <c r="S193" s="60" t="s">
        <v>55</v>
      </c>
      <c r="T193" s="94">
        <f t="shared" si="207"/>
        <v>0</v>
      </c>
      <c r="U193" s="94" t="str">
        <f t="shared" si="208"/>
        <v>●</v>
      </c>
      <c r="W193" s="94">
        <f t="shared" si="209"/>
        <v>2</v>
      </c>
      <c r="X193" s="10">
        <f t="shared" si="210"/>
      </c>
      <c r="Y193" s="10">
        <f t="shared" si="211"/>
      </c>
      <c r="Z193" s="10">
        <f t="shared" si="212"/>
      </c>
      <c r="AA193" s="1">
        <f t="shared" si="213"/>
        <v>1</v>
      </c>
      <c r="AB193" s="12">
        <f t="shared" si="214"/>
        <v>0</v>
      </c>
      <c r="AC193" s="12">
        <f t="shared" si="215"/>
        <v>105</v>
      </c>
      <c r="AF193" s="12">
        <v>5</v>
      </c>
      <c r="AG193" s="15" t="s">
        <v>70</v>
      </c>
      <c r="AH193" s="13">
        <v>1</v>
      </c>
      <c r="AJ193" s="16">
        <f>IF(AK193="◯",3,"")</f>
        <v>3</v>
      </c>
      <c r="AK193" s="15" t="s">
        <v>168</v>
      </c>
      <c r="AL193" s="41">
        <v>5</v>
      </c>
      <c r="AO193" s="14">
        <f t="shared" si="216"/>
        <v>70</v>
      </c>
      <c r="AP193" s="12">
        <f t="shared" si="217"/>
        <v>2</v>
      </c>
      <c r="AQ193" s="11">
        <f t="shared" si="218"/>
      </c>
      <c r="AR193" s="11"/>
      <c r="AS193" s="10">
        <f t="shared" si="219"/>
      </c>
      <c r="AT193" s="10">
        <f t="shared" si="220"/>
      </c>
      <c r="AU193" s="1">
        <f t="shared" si="221"/>
        <v>0</v>
      </c>
      <c r="AV193" s="10">
        <f t="shared" si="222"/>
      </c>
      <c r="AW193" s="10" t="str">
        <f t="shared" si="223"/>
        <v>◯</v>
      </c>
      <c r="AX193" s="10">
        <f t="shared" si="224"/>
        <v>0</v>
      </c>
      <c r="AZ193" s="1">
        <f t="shared" si="225"/>
      </c>
      <c r="BA193" s="11">
        <f t="shared" si="181"/>
      </c>
      <c r="BB193" s="1">
        <f t="shared" si="226"/>
        <v>0</v>
      </c>
      <c r="BC193" s="1">
        <f t="shared" si="227"/>
        <v>2</v>
      </c>
      <c r="BD193" s="1">
        <f t="shared" si="228"/>
      </c>
      <c r="BE193" s="1">
        <f t="shared" si="229"/>
      </c>
      <c r="BF193" s="1">
        <f t="shared" si="230"/>
      </c>
      <c r="BG193" s="1">
        <f t="shared" si="231"/>
      </c>
      <c r="BH193" s="1">
        <f t="shared" si="232"/>
      </c>
      <c r="BI193" s="1">
        <f t="shared" si="233"/>
      </c>
      <c r="BK193" s="1">
        <f t="shared" si="234"/>
      </c>
      <c r="BL193" s="1">
        <f t="shared" si="235"/>
      </c>
      <c r="BM193" s="1">
        <f t="shared" si="236"/>
        <v>0</v>
      </c>
      <c r="BN193" s="1">
        <f t="shared" si="237"/>
        <v>1</v>
      </c>
    </row>
    <row r="194" spans="1:66" ht="11.25" customHeight="1">
      <c r="A194" s="129" t="s">
        <v>256</v>
      </c>
      <c r="B194" s="90">
        <f t="shared" si="193"/>
        <v>183</v>
      </c>
      <c r="C194" s="11">
        <f t="shared" si="194"/>
        <v>0</v>
      </c>
      <c r="F194" s="79">
        <f t="shared" si="195"/>
      </c>
      <c r="G194" s="11">
        <f t="shared" si="196"/>
      </c>
      <c r="H194" s="1">
        <f t="shared" si="197"/>
        <v>0</v>
      </c>
      <c r="I194" s="1">
        <f t="shared" si="198"/>
        <v>1</v>
      </c>
      <c r="J194" s="1" t="str">
        <f t="shared" si="199"/>
        <v>△</v>
      </c>
      <c r="K194" s="1">
        <f t="shared" si="200"/>
      </c>
      <c r="L194" s="1">
        <f t="shared" si="201"/>
      </c>
      <c r="M194" s="1">
        <f t="shared" si="202"/>
        <v>0</v>
      </c>
      <c r="N194" s="1">
        <f t="shared" si="203"/>
        <v>1</v>
      </c>
      <c r="O194" s="1">
        <f t="shared" si="204"/>
        <v>2</v>
      </c>
      <c r="P194" s="1">
        <f t="shared" si="205"/>
        <v>0</v>
      </c>
      <c r="Q194" s="1">
        <f t="shared" si="175"/>
        <v>0</v>
      </c>
      <c r="R194" s="1" t="str">
        <f t="shared" si="206"/>
        <v>△</v>
      </c>
      <c r="S194" s="60" t="s">
        <v>55</v>
      </c>
      <c r="T194" s="94" t="str">
        <f t="shared" si="207"/>
        <v>△</v>
      </c>
      <c r="U194" s="94" t="str">
        <f t="shared" si="208"/>
        <v>△</v>
      </c>
      <c r="W194" s="94">
        <f t="shared" si="209"/>
        <v>2</v>
      </c>
      <c r="X194" s="10">
        <f t="shared" si="210"/>
      </c>
      <c r="Y194" s="10">
        <f t="shared" si="211"/>
      </c>
      <c r="Z194" s="10">
        <f t="shared" si="212"/>
        <v>1</v>
      </c>
      <c r="AA194" s="1">
        <f t="shared" si="213"/>
      </c>
      <c r="AB194" s="12">
        <f t="shared" si="214"/>
        <v>0</v>
      </c>
      <c r="AC194" s="12">
        <f t="shared" si="215"/>
        <v>105</v>
      </c>
      <c r="AF194" s="12">
        <v>5</v>
      </c>
      <c r="AG194" s="15" t="s">
        <v>93</v>
      </c>
      <c r="AH194" s="41">
        <v>1</v>
      </c>
      <c r="AI194" s="41" t="s">
        <v>123</v>
      </c>
      <c r="AJ194" s="41">
        <v>0</v>
      </c>
      <c r="AK194" s="15" t="s">
        <v>93</v>
      </c>
      <c r="AL194" s="12">
        <v>5</v>
      </c>
      <c r="AO194" s="14">
        <f t="shared" si="216"/>
        <v>70</v>
      </c>
      <c r="AP194" s="12">
        <f t="shared" si="217"/>
        <v>2</v>
      </c>
      <c r="AQ194" s="11">
        <f t="shared" si="218"/>
      </c>
      <c r="AR194" s="11"/>
      <c r="AS194" s="10">
        <f t="shared" si="219"/>
      </c>
      <c r="AT194" s="10">
        <f t="shared" si="220"/>
      </c>
      <c r="AU194" s="1">
        <f t="shared" si="221"/>
        <v>0</v>
      </c>
      <c r="AV194" s="10">
        <f t="shared" si="222"/>
      </c>
      <c r="AW194" s="10" t="str">
        <f t="shared" si="223"/>
        <v>△</v>
      </c>
      <c r="AX194" s="10" t="str">
        <f t="shared" si="224"/>
        <v>△</v>
      </c>
      <c r="AZ194" s="1">
        <f t="shared" si="225"/>
      </c>
      <c r="BA194" s="11">
        <f t="shared" si="181"/>
      </c>
      <c r="BB194" s="1">
        <f t="shared" si="226"/>
        <v>0</v>
      </c>
      <c r="BC194" s="1">
        <f t="shared" si="227"/>
        <v>2</v>
      </c>
      <c r="BD194" s="1">
        <f t="shared" si="228"/>
      </c>
      <c r="BE194" s="1">
        <f t="shared" si="229"/>
      </c>
      <c r="BF194" s="1">
        <f t="shared" si="230"/>
      </c>
      <c r="BG194" s="1">
        <f t="shared" si="231"/>
      </c>
      <c r="BH194" s="1">
        <f t="shared" si="232"/>
      </c>
      <c r="BI194" s="1">
        <f t="shared" si="233"/>
      </c>
      <c r="BK194" s="1">
        <f t="shared" si="234"/>
      </c>
      <c r="BL194" s="1">
        <f t="shared" si="235"/>
      </c>
      <c r="BM194" s="1">
        <f t="shared" si="236"/>
        <v>0</v>
      </c>
      <c r="BN194" s="1">
        <f t="shared" si="237"/>
        <v>1</v>
      </c>
    </row>
    <row r="195" spans="1:66" ht="11.25" customHeight="1">
      <c r="A195" s="129" t="s">
        <v>256</v>
      </c>
      <c r="B195" s="90">
        <f t="shared" si="193"/>
        <v>184</v>
      </c>
      <c r="C195" s="11">
        <f t="shared" si="194"/>
        <v>0</v>
      </c>
      <c r="F195" s="79">
        <f t="shared" si="195"/>
      </c>
      <c r="G195" s="11">
        <f t="shared" si="196"/>
      </c>
      <c r="H195" s="1">
        <f t="shared" si="197"/>
      </c>
      <c r="I195" s="1">
        <f t="shared" si="198"/>
      </c>
      <c r="J195" s="1">
        <f t="shared" si="199"/>
      </c>
      <c r="K195" s="1">
        <f t="shared" si="200"/>
      </c>
      <c r="L195" s="1">
        <f t="shared" si="201"/>
      </c>
      <c r="M195" s="1">
        <f t="shared" si="202"/>
      </c>
      <c r="N195" s="1">
        <f t="shared" si="203"/>
      </c>
      <c r="O195" s="1">
        <f t="shared" si="204"/>
        <v>2</v>
      </c>
      <c r="P195" s="1">
        <f t="shared" si="205"/>
        <v>0</v>
      </c>
      <c r="Q195" s="1">
        <f t="shared" si="175"/>
      </c>
      <c r="R195" s="1">
        <f t="shared" si="206"/>
      </c>
      <c r="T195" s="94">
        <f t="shared" si="207"/>
        <v>0</v>
      </c>
      <c r="U195" s="94" t="str">
        <f t="shared" si="208"/>
        <v>◯</v>
      </c>
      <c r="W195" s="94">
        <f t="shared" si="209"/>
        <v>2</v>
      </c>
      <c r="X195" s="10">
        <f t="shared" si="210"/>
      </c>
      <c r="Y195" s="10">
        <f t="shared" si="211"/>
      </c>
      <c r="Z195" s="10">
        <f t="shared" si="212"/>
      </c>
      <c r="AA195" s="1">
        <f t="shared" si="213"/>
      </c>
      <c r="AB195" s="12">
        <f t="shared" si="214"/>
        <v>1</v>
      </c>
      <c r="AC195" s="12">
        <f t="shared" si="215"/>
        <v>106</v>
      </c>
      <c r="AF195" s="12">
        <v>5</v>
      </c>
      <c r="AG195" s="15" t="s">
        <v>168</v>
      </c>
      <c r="AH195" s="16">
        <f>IF(AG195="◯",3,"")</f>
        <v>3</v>
      </c>
      <c r="AJ195" s="13">
        <v>1</v>
      </c>
      <c r="AK195" s="15" t="str">
        <f aca="true" t="shared" si="238" ref="AK195:AK205">IF(AG195="◯","●",IF(AG195="","",""))</f>
        <v>●</v>
      </c>
      <c r="AL195" s="41">
        <v>5</v>
      </c>
      <c r="AO195" s="14">
        <f t="shared" si="216"/>
        <v>70</v>
      </c>
      <c r="AP195" s="12">
        <f t="shared" si="217"/>
        <v>0</v>
      </c>
      <c r="AQ195" s="11">
        <f t="shared" si="218"/>
        <v>1</v>
      </c>
      <c r="AR195" s="11"/>
      <c r="AS195" s="10">
        <f t="shared" si="219"/>
      </c>
      <c r="AT195" s="10">
        <f t="shared" si="220"/>
      </c>
      <c r="AU195" s="1">
        <f t="shared" si="221"/>
        <v>0</v>
      </c>
      <c r="AV195" s="10">
        <f t="shared" si="222"/>
      </c>
      <c r="AW195" s="10" t="str">
        <f t="shared" si="223"/>
        <v>●</v>
      </c>
      <c r="AX195" s="10">
        <f t="shared" si="224"/>
        <v>0</v>
      </c>
      <c r="AY195" s="20" t="s">
        <v>55</v>
      </c>
      <c r="AZ195" s="1" t="str">
        <f t="shared" si="225"/>
        <v>●</v>
      </c>
      <c r="BA195" s="11">
        <f t="shared" si="181"/>
        <v>0</v>
      </c>
      <c r="BB195" s="1">
        <f t="shared" si="226"/>
        <v>0</v>
      </c>
      <c r="BC195" s="1">
        <f t="shared" si="227"/>
        <v>3</v>
      </c>
      <c r="BD195" s="1">
        <f t="shared" si="228"/>
        <v>1</v>
      </c>
      <c r="BE195" s="1">
        <f t="shared" si="229"/>
        <v>3</v>
      </c>
      <c r="BF195" s="1">
        <f t="shared" si="230"/>
      </c>
      <c r="BG195" s="1">
        <f t="shared" si="231"/>
        <v>1</v>
      </c>
      <c r="BH195" s="1">
        <f t="shared" si="232"/>
      </c>
      <c r="BI195" s="1">
        <f t="shared" si="233"/>
      </c>
      <c r="BK195" s="1">
        <f t="shared" si="234"/>
      </c>
      <c r="BL195" s="1">
        <f t="shared" si="235"/>
      </c>
      <c r="BM195" s="1">
        <f t="shared" si="236"/>
        <v>0</v>
      </c>
      <c r="BN195" s="1">
        <f t="shared" si="237"/>
        <v>1</v>
      </c>
    </row>
    <row r="196" spans="1:66" ht="11.25" customHeight="1">
      <c r="A196" s="129" t="s">
        <v>256</v>
      </c>
      <c r="B196" s="90">
        <f t="shared" si="193"/>
        <v>185</v>
      </c>
      <c r="C196" s="11">
        <f t="shared" si="194"/>
        <v>0</v>
      </c>
      <c r="F196" s="79">
        <f t="shared" si="195"/>
      </c>
      <c r="G196" s="11">
        <f t="shared" si="196"/>
      </c>
      <c r="H196" s="1">
        <f t="shared" si="197"/>
      </c>
      <c r="I196" s="1">
        <f t="shared" si="198"/>
      </c>
      <c r="J196" s="1">
        <f t="shared" si="199"/>
      </c>
      <c r="K196" s="1">
        <f t="shared" si="200"/>
      </c>
      <c r="L196" s="1">
        <f t="shared" si="201"/>
      </c>
      <c r="M196" s="1">
        <f t="shared" si="202"/>
      </c>
      <c r="N196" s="1">
        <f t="shared" si="203"/>
      </c>
      <c r="O196" s="1">
        <f t="shared" si="204"/>
        <v>2</v>
      </c>
      <c r="P196" s="1">
        <f t="shared" si="205"/>
        <v>0</v>
      </c>
      <c r="Q196" s="1">
        <f t="shared" si="175"/>
      </c>
      <c r="R196" s="1">
        <f t="shared" si="206"/>
      </c>
      <c r="T196" s="94">
        <f t="shared" si="207"/>
        <v>0</v>
      </c>
      <c r="U196" s="94" t="str">
        <f t="shared" si="208"/>
        <v>◯</v>
      </c>
      <c r="W196" s="94">
        <f t="shared" si="209"/>
        <v>2</v>
      </c>
      <c r="X196" s="10">
        <f t="shared" si="210"/>
      </c>
      <c r="Y196" s="10" t="str">
        <f t="shared" si="211"/>
        <v>◎</v>
      </c>
      <c r="Z196" s="10">
        <f t="shared" si="212"/>
      </c>
      <c r="AA196" s="1">
        <f t="shared" si="213"/>
      </c>
      <c r="AB196" s="12">
        <f t="shared" si="214"/>
        <v>2</v>
      </c>
      <c r="AC196" s="12">
        <f t="shared" si="215"/>
        <v>107</v>
      </c>
      <c r="AF196" s="12">
        <v>5</v>
      </c>
      <c r="AG196" s="15" t="s">
        <v>168</v>
      </c>
      <c r="AH196" s="16">
        <f>IF(AG196="◯",3,"")</f>
        <v>3</v>
      </c>
      <c r="AJ196" s="13">
        <v>0</v>
      </c>
      <c r="AK196" s="15" t="str">
        <f t="shared" si="238"/>
        <v>●</v>
      </c>
      <c r="AL196" s="12">
        <v>5</v>
      </c>
      <c r="AO196" s="14">
        <f t="shared" si="216"/>
        <v>70</v>
      </c>
      <c r="AP196" s="12">
        <f t="shared" si="217"/>
        <v>0</v>
      </c>
      <c r="AQ196" s="11">
        <f t="shared" si="218"/>
        <v>0</v>
      </c>
      <c r="AR196" s="11"/>
      <c r="AS196" s="10">
        <f t="shared" si="219"/>
      </c>
      <c r="AT196" s="10">
        <f t="shared" si="220"/>
      </c>
      <c r="AU196" s="1">
        <f t="shared" si="221"/>
        <v>0</v>
      </c>
      <c r="AV196" s="10">
        <f t="shared" si="222"/>
      </c>
      <c r="AW196" s="10" t="str">
        <f t="shared" si="223"/>
        <v>●</v>
      </c>
      <c r="AX196" s="10">
        <f t="shared" si="224"/>
        <v>0</v>
      </c>
      <c r="AY196" s="20" t="s">
        <v>55</v>
      </c>
      <c r="AZ196" s="1" t="str">
        <f t="shared" si="225"/>
        <v>●</v>
      </c>
      <c r="BA196" s="11">
        <f t="shared" si="181"/>
        <v>0</v>
      </c>
      <c r="BB196" s="1">
        <f t="shared" si="226"/>
        <v>0</v>
      </c>
      <c r="BC196" s="1">
        <f t="shared" si="227"/>
        <v>4</v>
      </c>
      <c r="BD196" s="1">
        <f t="shared" si="228"/>
        <v>0</v>
      </c>
      <c r="BE196" s="1">
        <f t="shared" si="229"/>
        <v>3</v>
      </c>
      <c r="BF196" s="1">
        <f t="shared" si="230"/>
      </c>
      <c r="BG196" s="1">
        <f t="shared" si="231"/>
        <v>0</v>
      </c>
      <c r="BH196" s="1">
        <f t="shared" si="232"/>
      </c>
      <c r="BI196" s="1">
        <f t="shared" si="233"/>
      </c>
      <c r="BK196" s="1">
        <f t="shared" si="234"/>
      </c>
      <c r="BL196" s="1">
        <f t="shared" si="235"/>
      </c>
      <c r="BM196" s="1">
        <f t="shared" si="236"/>
        <v>0</v>
      </c>
      <c r="BN196" s="1">
        <f t="shared" si="237"/>
        <v>1</v>
      </c>
    </row>
    <row r="197" spans="1:66" ht="11.25" customHeight="1">
      <c r="A197" s="129" t="s">
        <v>256</v>
      </c>
      <c r="B197" s="90">
        <f t="shared" si="193"/>
        <v>186</v>
      </c>
      <c r="C197" s="11">
        <f t="shared" si="194"/>
        <v>0</v>
      </c>
      <c r="F197" s="79">
        <f t="shared" si="195"/>
      </c>
      <c r="G197" s="11">
        <f t="shared" si="196"/>
      </c>
      <c r="H197" s="1">
        <f t="shared" si="197"/>
      </c>
      <c r="I197" s="1">
        <f t="shared" si="198"/>
      </c>
      <c r="J197" s="1">
        <f t="shared" si="199"/>
      </c>
      <c r="K197" s="1">
        <f t="shared" si="200"/>
      </c>
      <c r="L197" s="1">
        <f t="shared" si="201"/>
      </c>
      <c r="M197" s="1">
        <f t="shared" si="202"/>
      </c>
      <c r="N197" s="1">
        <f t="shared" si="203"/>
      </c>
      <c r="O197" s="1">
        <f t="shared" si="204"/>
        <v>2</v>
      </c>
      <c r="P197" s="1">
        <f t="shared" si="205"/>
        <v>0</v>
      </c>
      <c r="Q197" s="1">
        <f t="shared" si="175"/>
      </c>
      <c r="R197" s="1">
        <f t="shared" si="206"/>
      </c>
      <c r="T197" s="94">
        <f t="shared" si="207"/>
        <v>0</v>
      </c>
      <c r="U197" s="94" t="str">
        <f t="shared" si="208"/>
        <v>◯</v>
      </c>
      <c r="W197" s="94">
        <f t="shared" si="209"/>
        <v>3</v>
      </c>
      <c r="X197" s="10" t="str">
        <f t="shared" si="210"/>
        <v>◯</v>
      </c>
      <c r="Y197" s="10">
        <f t="shared" si="211"/>
      </c>
      <c r="Z197" s="10">
        <f t="shared" si="212"/>
      </c>
      <c r="AA197" s="1">
        <f t="shared" si="213"/>
      </c>
      <c r="AB197" s="12">
        <f t="shared" si="214"/>
        <v>3</v>
      </c>
      <c r="AC197" s="12">
        <f t="shared" si="215"/>
        <v>108</v>
      </c>
      <c r="AF197" s="12">
        <v>5</v>
      </c>
      <c r="AG197" s="15" t="s">
        <v>168</v>
      </c>
      <c r="AH197" s="16">
        <f>IF(AG197="◯",3,"")</f>
        <v>3</v>
      </c>
      <c r="AJ197" s="13">
        <v>2</v>
      </c>
      <c r="AK197" s="15" t="str">
        <f t="shared" si="238"/>
        <v>●</v>
      </c>
      <c r="AL197" s="41">
        <v>5</v>
      </c>
      <c r="AO197" s="14">
        <f t="shared" si="216"/>
        <v>70</v>
      </c>
      <c r="AP197" s="12">
        <f t="shared" si="217"/>
        <v>0</v>
      </c>
      <c r="AQ197" s="11">
        <f t="shared" si="218"/>
        <v>2</v>
      </c>
      <c r="AR197" s="11"/>
      <c r="AS197" s="10">
        <f t="shared" si="219"/>
      </c>
      <c r="AT197" s="10" t="str">
        <f t="shared" si="220"/>
        <v>●</v>
      </c>
      <c r="AU197" s="1">
        <f t="shared" si="221"/>
        <v>0</v>
      </c>
      <c r="AV197" s="10">
        <f t="shared" si="222"/>
      </c>
      <c r="AW197" s="10" t="str">
        <f t="shared" si="223"/>
        <v>●</v>
      </c>
      <c r="AX197" s="10">
        <f t="shared" si="224"/>
        <v>0</v>
      </c>
      <c r="AY197" s="20" t="s">
        <v>55</v>
      </c>
      <c r="AZ197" s="1" t="str">
        <f t="shared" si="225"/>
        <v>●</v>
      </c>
      <c r="BA197" s="11">
        <f t="shared" si="181"/>
        <v>0</v>
      </c>
      <c r="BB197" s="1">
        <f t="shared" si="226"/>
        <v>0</v>
      </c>
      <c r="BC197" s="1">
        <f t="shared" si="227"/>
        <v>5</v>
      </c>
      <c r="BD197" s="1">
        <f t="shared" si="228"/>
        <v>2</v>
      </c>
      <c r="BE197" s="1">
        <f t="shared" si="229"/>
        <v>3</v>
      </c>
      <c r="BF197" s="1">
        <f t="shared" si="230"/>
      </c>
      <c r="BG197" s="1">
        <f t="shared" si="231"/>
        <v>2</v>
      </c>
      <c r="BH197" s="1">
        <f t="shared" si="232"/>
      </c>
      <c r="BI197" s="1">
        <f t="shared" si="233"/>
      </c>
      <c r="BK197" s="1">
        <f t="shared" si="234"/>
      </c>
      <c r="BL197" s="1" t="str">
        <f t="shared" si="235"/>
        <v>●</v>
      </c>
      <c r="BM197" s="1">
        <f t="shared" si="236"/>
        <v>0</v>
      </c>
      <c r="BN197" s="1">
        <f t="shared" si="237"/>
        <v>2</v>
      </c>
    </row>
    <row r="198" spans="1:66" ht="11.25" customHeight="1">
      <c r="A198" s="129" t="s">
        <v>256</v>
      </c>
      <c r="B198" s="90">
        <f t="shared" si="193"/>
        <v>187</v>
      </c>
      <c r="C198" s="11">
        <f t="shared" si="194"/>
        <v>0</v>
      </c>
      <c r="F198" s="79">
        <f t="shared" si="195"/>
      </c>
      <c r="G198" s="11">
        <f t="shared" si="196"/>
      </c>
      <c r="H198" s="1">
        <f t="shared" si="197"/>
      </c>
      <c r="I198" s="1">
        <f t="shared" si="198"/>
      </c>
      <c r="J198" s="1">
        <f t="shared" si="199"/>
      </c>
      <c r="K198" s="1">
        <f t="shared" si="200"/>
      </c>
      <c r="L198" s="1">
        <f t="shared" si="201"/>
      </c>
      <c r="M198" s="1">
        <f t="shared" si="202"/>
      </c>
      <c r="N198" s="1">
        <f t="shared" si="203"/>
      </c>
      <c r="O198" s="1">
        <f t="shared" si="204"/>
        <v>2</v>
      </c>
      <c r="P198" s="1">
        <f t="shared" si="205"/>
        <v>0</v>
      </c>
      <c r="Q198" s="1">
        <f t="shared" si="175"/>
      </c>
      <c r="R198" s="1">
        <f t="shared" si="206"/>
      </c>
      <c r="T198" s="94">
        <f t="shared" si="207"/>
        <v>0</v>
      </c>
      <c r="U198" s="94" t="str">
        <f t="shared" si="208"/>
        <v>◯</v>
      </c>
      <c r="W198" s="94">
        <f t="shared" si="209"/>
        <v>3</v>
      </c>
      <c r="X198" s="10">
        <f t="shared" si="210"/>
      </c>
      <c r="Y198" s="10" t="str">
        <f t="shared" si="211"/>
        <v>◎</v>
      </c>
      <c r="Z198" s="10">
        <f t="shared" si="212"/>
      </c>
      <c r="AA198" s="1">
        <f t="shared" si="213"/>
      </c>
      <c r="AB198" s="12">
        <f t="shared" si="214"/>
        <v>4</v>
      </c>
      <c r="AC198" s="12">
        <f t="shared" si="215"/>
        <v>109</v>
      </c>
      <c r="AF198" s="12">
        <v>5</v>
      </c>
      <c r="AG198" s="15" t="s">
        <v>168</v>
      </c>
      <c r="AH198" s="16">
        <f>IF(AG198="◯",3,"")</f>
        <v>3</v>
      </c>
      <c r="AJ198" s="13">
        <v>0</v>
      </c>
      <c r="AK198" s="15" t="str">
        <f t="shared" si="238"/>
        <v>●</v>
      </c>
      <c r="AL198" s="12">
        <v>5</v>
      </c>
      <c r="AO198" s="14">
        <f t="shared" si="216"/>
        <v>70</v>
      </c>
      <c r="AP198" s="12">
        <f t="shared" si="217"/>
        <v>0</v>
      </c>
      <c r="AQ198" s="11">
        <f t="shared" si="218"/>
        <v>0</v>
      </c>
      <c r="AR198" s="11"/>
      <c r="AS198" s="10">
        <f t="shared" si="219"/>
      </c>
      <c r="AT198" s="10">
        <f t="shared" si="220"/>
      </c>
      <c r="AU198" s="1">
        <f t="shared" si="221"/>
        <v>0</v>
      </c>
      <c r="AV198" s="10">
        <f t="shared" si="222"/>
      </c>
      <c r="AW198" s="10" t="str">
        <f t="shared" si="223"/>
        <v>●</v>
      </c>
      <c r="AX198" s="10">
        <f t="shared" si="224"/>
        <v>0</v>
      </c>
      <c r="AY198" s="20" t="s">
        <v>55</v>
      </c>
      <c r="AZ198" s="1" t="str">
        <f t="shared" si="225"/>
        <v>●</v>
      </c>
      <c r="BA198" s="11">
        <f t="shared" si="181"/>
        <v>0</v>
      </c>
      <c r="BB198" s="1">
        <f t="shared" si="226"/>
        <v>0</v>
      </c>
      <c r="BC198" s="1">
        <f t="shared" si="227"/>
        <v>6</v>
      </c>
      <c r="BD198" s="1">
        <f t="shared" si="228"/>
        <v>0</v>
      </c>
      <c r="BE198" s="1">
        <f t="shared" si="229"/>
        <v>3</v>
      </c>
      <c r="BF198" s="1">
        <f t="shared" si="230"/>
      </c>
      <c r="BG198" s="1">
        <f t="shared" si="231"/>
        <v>0</v>
      </c>
      <c r="BH198" s="1">
        <f t="shared" si="232"/>
      </c>
      <c r="BI198" s="1">
        <f t="shared" si="233"/>
      </c>
      <c r="BK198" s="1">
        <f t="shared" si="234"/>
      </c>
      <c r="BL198" s="1">
        <f t="shared" si="235"/>
      </c>
      <c r="BM198" s="1">
        <f t="shared" si="236"/>
        <v>0</v>
      </c>
      <c r="BN198" s="1">
        <f t="shared" si="237"/>
        <v>2</v>
      </c>
    </row>
    <row r="199" spans="1:66" ht="11.25" customHeight="1">
      <c r="A199" s="129" t="s">
        <v>256</v>
      </c>
      <c r="B199" s="90">
        <f t="shared" si="193"/>
        <v>188</v>
      </c>
      <c r="C199" s="11">
        <f t="shared" si="194"/>
        <v>0</v>
      </c>
      <c r="F199" s="79">
        <f t="shared" si="195"/>
      </c>
      <c r="G199" s="11">
        <f t="shared" si="196"/>
      </c>
      <c r="H199" s="1">
        <f t="shared" si="197"/>
      </c>
      <c r="I199" s="1">
        <f t="shared" si="198"/>
      </c>
      <c r="J199" s="1">
        <f t="shared" si="199"/>
      </c>
      <c r="K199" s="1">
        <f t="shared" si="200"/>
      </c>
      <c r="L199" s="1">
        <f t="shared" si="201"/>
      </c>
      <c r="M199" s="1">
        <f t="shared" si="202"/>
      </c>
      <c r="N199" s="1">
        <f t="shared" si="203"/>
      </c>
      <c r="O199" s="1">
        <f t="shared" si="204"/>
        <v>2</v>
      </c>
      <c r="P199" s="1">
        <f t="shared" si="205"/>
        <v>0</v>
      </c>
      <c r="Q199" s="1">
        <f t="shared" si="175"/>
      </c>
      <c r="R199" s="1">
        <f t="shared" si="206"/>
      </c>
      <c r="T199" s="94">
        <f t="shared" si="207"/>
        <v>0</v>
      </c>
      <c r="U199" s="94" t="str">
        <f t="shared" si="208"/>
        <v>●</v>
      </c>
      <c r="W199" s="94">
        <f t="shared" si="209"/>
        <v>3</v>
      </c>
      <c r="X199" s="10">
        <f t="shared" si="210"/>
      </c>
      <c r="Y199" s="10">
        <f t="shared" si="211"/>
      </c>
      <c r="Z199" s="10">
        <f t="shared" si="212"/>
      </c>
      <c r="AA199" s="1">
        <f t="shared" si="213"/>
        <v>0</v>
      </c>
      <c r="AB199" s="12">
        <f t="shared" si="214"/>
        <v>0</v>
      </c>
      <c r="AC199" s="12">
        <f t="shared" si="215"/>
        <v>109</v>
      </c>
      <c r="AF199" s="12">
        <v>5</v>
      </c>
      <c r="AG199" s="15" t="s">
        <v>70</v>
      </c>
      <c r="AH199" s="13">
        <v>0</v>
      </c>
      <c r="AJ199" s="16">
        <v>3</v>
      </c>
      <c r="AK199" s="15" t="s">
        <v>168</v>
      </c>
      <c r="AL199" s="41">
        <v>5</v>
      </c>
      <c r="AO199" s="14">
        <f t="shared" si="216"/>
        <v>71</v>
      </c>
      <c r="AP199" s="12">
        <f t="shared" si="217"/>
        <v>1</v>
      </c>
      <c r="AQ199" s="11">
        <f t="shared" si="218"/>
      </c>
      <c r="AR199" s="11"/>
      <c r="AS199" s="10" t="str">
        <f t="shared" si="219"/>
        <v>◎</v>
      </c>
      <c r="AT199" s="10">
        <f t="shared" si="220"/>
      </c>
      <c r="AU199" s="1">
        <f t="shared" si="221"/>
        <v>0</v>
      </c>
      <c r="AV199" s="10">
        <f t="shared" si="222"/>
      </c>
      <c r="AW199" s="10" t="str">
        <f t="shared" si="223"/>
        <v>◯</v>
      </c>
      <c r="AX199" s="10">
        <f t="shared" si="224"/>
        <v>0</v>
      </c>
      <c r="AY199" s="20" t="s">
        <v>55</v>
      </c>
      <c r="AZ199" s="1" t="str">
        <f t="shared" si="225"/>
        <v>◯</v>
      </c>
      <c r="BA199" s="11">
        <f t="shared" si="181"/>
        <v>0</v>
      </c>
      <c r="BB199" s="1">
        <f t="shared" si="226"/>
        <v>1</v>
      </c>
      <c r="BC199" s="1">
        <f t="shared" si="227"/>
        <v>0</v>
      </c>
      <c r="BD199" s="1">
        <f t="shared" si="228"/>
        <v>3</v>
      </c>
      <c r="BE199" s="1">
        <f t="shared" si="229"/>
        <v>0</v>
      </c>
      <c r="BF199" s="1">
        <f t="shared" si="230"/>
        <v>0</v>
      </c>
      <c r="BG199" s="1">
        <f t="shared" si="231"/>
      </c>
      <c r="BH199" s="1">
        <f t="shared" si="232"/>
      </c>
      <c r="BI199" s="1">
        <f t="shared" si="233"/>
      </c>
      <c r="BK199" s="1" t="str">
        <f t="shared" si="234"/>
        <v>◎</v>
      </c>
      <c r="BL199" s="1">
        <f t="shared" si="235"/>
      </c>
      <c r="BM199" s="1">
        <f t="shared" si="236"/>
        <v>0</v>
      </c>
      <c r="BN199" s="1">
        <f t="shared" si="237"/>
        <v>2</v>
      </c>
    </row>
    <row r="200" spans="1:66" ht="11.25" customHeight="1">
      <c r="A200" s="129" t="s">
        <v>256</v>
      </c>
      <c r="B200" s="90">
        <f t="shared" si="193"/>
        <v>189</v>
      </c>
      <c r="C200" s="11">
        <f t="shared" si="194"/>
        <v>0</v>
      </c>
      <c r="F200" s="79">
        <f t="shared" si="195"/>
      </c>
      <c r="G200" s="11">
        <f t="shared" si="196"/>
      </c>
      <c r="H200" s="1">
        <f t="shared" si="197"/>
      </c>
      <c r="I200" s="1">
        <f t="shared" si="198"/>
      </c>
      <c r="J200" s="1">
        <f t="shared" si="199"/>
      </c>
      <c r="K200" s="1">
        <f t="shared" si="200"/>
      </c>
      <c r="L200" s="1">
        <f t="shared" si="201"/>
      </c>
      <c r="M200" s="1">
        <f t="shared" si="202"/>
      </c>
      <c r="N200" s="1">
        <f t="shared" si="203"/>
      </c>
      <c r="O200" s="1">
        <f t="shared" si="204"/>
        <v>2</v>
      </c>
      <c r="P200" s="1">
        <f t="shared" si="205"/>
        <v>0</v>
      </c>
      <c r="Q200" s="1">
        <f t="shared" si="175"/>
      </c>
      <c r="R200" s="1">
        <f t="shared" si="206"/>
      </c>
      <c r="T200" s="94">
        <f t="shared" si="207"/>
        <v>0</v>
      </c>
      <c r="U200" s="94" t="str">
        <f t="shared" si="208"/>
        <v>●</v>
      </c>
      <c r="W200" s="94">
        <f t="shared" si="209"/>
        <v>0</v>
      </c>
      <c r="X200" s="10" t="str">
        <f t="shared" si="210"/>
        <v>●</v>
      </c>
      <c r="Y200" s="10">
        <f t="shared" si="211"/>
      </c>
      <c r="Z200" s="10">
        <f t="shared" si="212"/>
      </c>
      <c r="AA200" s="1">
        <f t="shared" si="213"/>
        <v>2</v>
      </c>
      <c r="AB200" s="12">
        <f t="shared" si="214"/>
        <v>0</v>
      </c>
      <c r="AC200" s="12">
        <f t="shared" si="215"/>
        <v>109</v>
      </c>
      <c r="AF200" s="12">
        <v>5</v>
      </c>
      <c r="AG200" s="15" t="s">
        <v>70</v>
      </c>
      <c r="AH200" s="16">
        <v>2</v>
      </c>
      <c r="AJ200" s="16">
        <v>3</v>
      </c>
      <c r="AK200" s="15" t="s">
        <v>168</v>
      </c>
      <c r="AL200" s="12">
        <v>5</v>
      </c>
      <c r="AO200" s="14">
        <f t="shared" si="216"/>
        <v>72</v>
      </c>
      <c r="AP200" s="12">
        <f t="shared" si="217"/>
        <v>2</v>
      </c>
      <c r="AQ200" s="11">
        <f t="shared" si="218"/>
      </c>
      <c r="AR200" s="11"/>
      <c r="AS200" s="10">
        <f t="shared" si="219"/>
      </c>
      <c r="AT200" s="10" t="str">
        <f t="shared" si="220"/>
        <v>◯</v>
      </c>
      <c r="AU200" s="1">
        <f t="shared" si="221"/>
        <v>1</v>
      </c>
      <c r="AV200" s="10">
        <f t="shared" si="222"/>
      </c>
      <c r="AW200" s="10" t="str">
        <f t="shared" si="223"/>
        <v>◯</v>
      </c>
      <c r="AX200" s="10">
        <f t="shared" si="224"/>
        <v>0</v>
      </c>
      <c r="AY200" s="20" t="s">
        <v>55</v>
      </c>
      <c r="AZ200" s="1" t="str">
        <f t="shared" si="225"/>
        <v>◯</v>
      </c>
      <c r="BA200" s="11">
        <f t="shared" si="181"/>
        <v>0</v>
      </c>
      <c r="BB200" s="1">
        <f t="shared" si="226"/>
        <v>2</v>
      </c>
      <c r="BC200" s="1">
        <f t="shared" si="227"/>
        <v>0</v>
      </c>
      <c r="BD200" s="1">
        <f t="shared" si="228"/>
        <v>3</v>
      </c>
      <c r="BE200" s="1">
        <f t="shared" si="229"/>
        <v>2</v>
      </c>
      <c r="BF200" s="1">
        <f t="shared" si="230"/>
        <v>2</v>
      </c>
      <c r="BG200" s="1">
        <f t="shared" si="231"/>
      </c>
      <c r="BH200" s="1">
        <f t="shared" si="232"/>
      </c>
      <c r="BI200" s="1">
        <f t="shared" si="233"/>
      </c>
      <c r="BK200" s="1">
        <f t="shared" si="234"/>
      </c>
      <c r="BL200" s="1" t="str">
        <f t="shared" si="235"/>
        <v>◯</v>
      </c>
      <c r="BM200" s="1">
        <f t="shared" si="236"/>
        <v>1</v>
      </c>
      <c r="BN200" s="1">
        <f t="shared" si="237"/>
        <v>0</v>
      </c>
    </row>
    <row r="201" spans="1:66" ht="11.25" customHeight="1">
      <c r="A201" s="129" t="s">
        <v>256</v>
      </c>
      <c r="B201" s="90">
        <f t="shared" si="193"/>
        <v>190</v>
      </c>
      <c r="C201" s="11">
        <f t="shared" si="194"/>
        <v>0</v>
      </c>
      <c r="F201" s="79">
        <f t="shared" si="195"/>
      </c>
      <c r="G201" s="11">
        <f t="shared" si="196"/>
      </c>
      <c r="H201" s="1">
        <f t="shared" si="197"/>
      </c>
      <c r="I201" s="1">
        <f t="shared" si="198"/>
      </c>
      <c r="J201" s="1">
        <f t="shared" si="199"/>
      </c>
      <c r="K201" s="1">
        <f t="shared" si="200"/>
      </c>
      <c r="L201" s="1">
        <f t="shared" si="201"/>
      </c>
      <c r="M201" s="1">
        <f t="shared" si="202"/>
      </c>
      <c r="N201" s="1">
        <f t="shared" si="203"/>
      </c>
      <c r="O201" s="1">
        <f t="shared" si="204"/>
        <v>2</v>
      </c>
      <c r="P201" s="1">
        <f t="shared" si="205"/>
        <v>0</v>
      </c>
      <c r="Q201" s="1">
        <f t="shared" si="175"/>
      </c>
      <c r="R201" s="1">
        <f t="shared" si="206"/>
      </c>
      <c r="T201" s="94">
        <f t="shared" si="207"/>
        <v>0</v>
      </c>
      <c r="U201" s="94" t="str">
        <f t="shared" si="208"/>
        <v>◯</v>
      </c>
      <c r="W201" s="94">
        <f t="shared" si="209"/>
        <v>0</v>
      </c>
      <c r="X201" s="10">
        <f t="shared" si="210"/>
      </c>
      <c r="Y201" s="10">
        <f t="shared" si="211"/>
      </c>
      <c r="Z201" s="10">
        <f t="shared" si="212"/>
      </c>
      <c r="AA201" s="1">
        <f t="shared" si="213"/>
      </c>
      <c r="AB201" s="12">
        <f t="shared" si="214"/>
        <v>1</v>
      </c>
      <c r="AC201" s="12">
        <f t="shared" si="215"/>
        <v>110</v>
      </c>
      <c r="AF201" s="12">
        <v>5</v>
      </c>
      <c r="AG201" s="15" t="s">
        <v>168</v>
      </c>
      <c r="AH201" s="16">
        <f>IF(AG201="◯",3,"")</f>
        <v>3</v>
      </c>
      <c r="AJ201" s="13">
        <v>1</v>
      </c>
      <c r="AK201" s="15" t="str">
        <f t="shared" si="238"/>
        <v>●</v>
      </c>
      <c r="AL201" s="41">
        <v>5</v>
      </c>
      <c r="AO201" s="14">
        <f t="shared" si="216"/>
        <v>72</v>
      </c>
      <c r="AP201" s="12">
        <f t="shared" si="217"/>
        <v>0</v>
      </c>
      <c r="AQ201" s="11">
        <f t="shared" si="218"/>
        <v>1</v>
      </c>
      <c r="AR201" s="11"/>
      <c r="AS201" s="10">
        <f t="shared" si="219"/>
      </c>
      <c r="AT201" s="10">
        <f t="shared" si="220"/>
      </c>
      <c r="AU201" s="1">
        <f t="shared" si="221"/>
        <v>1</v>
      </c>
      <c r="AV201" s="10">
        <f t="shared" si="222"/>
      </c>
      <c r="AW201" s="10" t="str">
        <f t="shared" si="223"/>
        <v>●</v>
      </c>
      <c r="AX201" s="10">
        <f t="shared" si="224"/>
        <v>0</v>
      </c>
      <c r="AY201" s="20" t="s">
        <v>55</v>
      </c>
      <c r="AZ201" s="1" t="str">
        <f t="shared" si="225"/>
        <v>●</v>
      </c>
      <c r="BA201" s="11">
        <f t="shared" si="181"/>
        <v>0</v>
      </c>
      <c r="BB201" s="1">
        <f t="shared" si="226"/>
        <v>0</v>
      </c>
      <c r="BC201" s="1">
        <f t="shared" si="227"/>
        <v>1</v>
      </c>
      <c r="BD201" s="1">
        <f t="shared" si="228"/>
        <v>1</v>
      </c>
      <c r="BE201" s="1">
        <f t="shared" si="229"/>
        <v>3</v>
      </c>
      <c r="BF201" s="1">
        <f t="shared" si="230"/>
      </c>
      <c r="BG201" s="1">
        <f t="shared" si="231"/>
        <v>1</v>
      </c>
      <c r="BH201" s="1">
        <f t="shared" si="232"/>
      </c>
      <c r="BI201" s="1">
        <f t="shared" si="233"/>
      </c>
      <c r="BK201" s="1">
        <f t="shared" si="234"/>
      </c>
      <c r="BL201" s="1">
        <f t="shared" si="235"/>
      </c>
      <c r="BM201" s="1">
        <f t="shared" si="236"/>
        <v>1</v>
      </c>
      <c r="BN201" s="1">
        <f t="shared" si="237"/>
        <v>0</v>
      </c>
    </row>
    <row r="202" spans="1:66" ht="11.25" customHeight="1">
      <c r="A202" s="129" t="s">
        <v>256</v>
      </c>
      <c r="B202" s="90">
        <f t="shared" si="193"/>
        <v>191</v>
      </c>
      <c r="C202" s="11">
        <f t="shared" si="194"/>
        <v>0</v>
      </c>
      <c r="F202" s="79">
        <f t="shared" si="195"/>
      </c>
      <c r="G202" s="11">
        <f t="shared" si="196"/>
      </c>
      <c r="H202" s="1">
        <f t="shared" si="197"/>
      </c>
      <c r="I202" s="1">
        <f t="shared" si="198"/>
      </c>
      <c r="J202" s="1">
        <f t="shared" si="199"/>
      </c>
      <c r="K202" s="1">
        <f t="shared" si="200"/>
      </c>
      <c r="L202" s="1">
        <f t="shared" si="201"/>
      </c>
      <c r="M202" s="1">
        <f t="shared" si="202"/>
      </c>
      <c r="N202" s="1">
        <f t="shared" si="203"/>
      </c>
      <c r="O202" s="1">
        <f t="shared" si="204"/>
        <v>2</v>
      </c>
      <c r="P202" s="1">
        <f t="shared" si="205"/>
        <v>0</v>
      </c>
      <c r="Q202" s="1">
        <f t="shared" si="175"/>
      </c>
      <c r="R202" s="1">
        <f t="shared" si="206"/>
      </c>
      <c r="T202" s="94">
        <f t="shared" si="207"/>
        <v>0</v>
      </c>
      <c r="U202" s="94" t="str">
        <f t="shared" si="208"/>
        <v>●</v>
      </c>
      <c r="W202" s="94">
        <f t="shared" si="209"/>
        <v>0</v>
      </c>
      <c r="X202" s="10">
        <f t="shared" si="210"/>
      </c>
      <c r="Y202" s="10">
        <f t="shared" si="211"/>
      </c>
      <c r="Z202" s="10">
        <f t="shared" si="212"/>
      </c>
      <c r="AA202" s="1">
        <f t="shared" si="213"/>
        <v>1</v>
      </c>
      <c r="AB202" s="12">
        <f t="shared" si="214"/>
        <v>0</v>
      </c>
      <c r="AC202" s="12">
        <f t="shared" si="215"/>
        <v>110</v>
      </c>
      <c r="AF202" s="12">
        <v>5</v>
      </c>
      <c r="AG202" s="15" t="s">
        <v>70</v>
      </c>
      <c r="AH202" s="13">
        <v>1</v>
      </c>
      <c r="AJ202" s="16">
        <v>3</v>
      </c>
      <c r="AK202" s="15" t="s">
        <v>168</v>
      </c>
      <c r="AL202" s="12">
        <v>5</v>
      </c>
      <c r="AO202" s="14">
        <f t="shared" si="216"/>
        <v>73</v>
      </c>
      <c r="AP202" s="12">
        <f t="shared" si="217"/>
        <v>1</v>
      </c>
      <c r="AQ202" s="11">
        <f t="shared" si="218"/>
      </c>
      <c r="AR202" s="11"/>
      <c r="AS202" s="10">
        <f t="shared" si="219"/>
      </c>
      <c r="AT202" s="10">
        <f t="shared" si="220"/>
      </c>
      <c r="AU202" s="1">
        <f t="shared" si="221"/>
        <v>1</v>
      </c>
      <c r="AV202" s="10">
        <f t="shared" si="222"/>
      </c>
      <c r="AW202" s="10" t="str">
        <f t="shared" si="223"/>
        <v>◯</v>
      </c>
      <c r="AX202" s="10">
        <f t="shared" si="224"/>
        <v>0</v>
      </c>
      <c r="AY202" s="20" t="s">
        <v>55</v>
      </c>
      <c r="AZ202" s="1" t="str">
        <f t="shared" si="225"/>
        <v>◯</v>
      </c>
      <c r="BA202" s="11">
        <f t="shared" si="181"/>
        <v>0</v>
      </c>
      <c r="BB202" s="1">
        <f t="shared" si="226"/>
        <v>1</v>
      </c>
      <c r="BC202" s="1">
        <f t="shared" si="227"/>
        <v>0</v>
      </c>
      <c r="BD202" s="1">
        <f t="shared" si="228"/>
        <v>3</v>
      </c>
      <c r="BE202" s="1">
        <f t="shared" si="229"/>
        <v>1</v>
      </c>
      <c r="BF202" s="1">
        <f t="shared" si="230"/>
        <v>1</v>
      </c>
      <c r="BG202" s="1">
        <f t="shared" si="231"/>
      </c>
      <c r="BH202" s="1">
        <f t="shared" si="232"/>
      </c>
      <c r="BI202" s="1">
        <f t="shared" si="233"/>
      </c>
      <c r="BK202" s="1">
        <f t="shared" si="234"/>
      </c>
      <c r="BL202" s="1">
        <f t="shared" si="235"/>
      </c>
      <c r="BM202" s="1">
        <f t="shared" si="236"/>
        <v>1</v>
      </c>
      <c r="BN202" s="1">
        <f t="shared" si="237"/>
        <v>0</v>
      </c>
    </row>
    <row r="203" spans="1:66" ht="11.25" customHeight="1">
      <c r="A203" s="129" t="s">
        <v>256</v>
      </c>
      <c r="B203" s="90">
        <f t="shared" si="193"/>
        <v>192</v>
      </c>
      <c r="C203" s="11">
        <f t="shared" si="194"/>
        <v>0</v>
      </c>
      <c r="F203" s="79">
        <f t="shared" si="195"/>
      </c>
      <c r="G203" s="11">
        <f t="shared" si="196"/>
      </c>
      <c r="H203" s="1">
        <f t="shared" si="197"/>
      </c>
      <c r="I203" s="1">
        <f t="shared" si="198"/>
      </c>
      <c r="J203" s="1">
        <f t="shared" si="199"/>
      </c>
      <c r="K203" s="1">
        <f t="shared" si="200"/>
      </c>
      <c r="L203" s="1">
        <f t="shared" si="201"/>
      </c>
      <c r="M203" s="1">
        <f t="shared" si="202"/>
      </c>
      <c r="N203" s="1">
        <f t="shared" si="203"/>
      </c>
      <c r="O203" s="1">
        <f t="shared" si="204"/>
        <v>2</v>
      </c>
      <c r="P203" s="1">
        <f t="shared" si="205"/>
        <v>0</v>
      </c>
      <c r="Q203" s="1">
        <f t="shared" si="175"/>
      </c>
      <c r="R203" s="1">
        <f t="shared" si="206"/>
      </c>
      <c r="T203" s="94">
        <f t="shared" si="207"/>
        <v>0</v>
      </c>
      <c r="U203" s="94" t="str">
        <f t="shared" si="208"/>
        <v>●</v>
      </c>
      <c r="W203" s="94">
        <f t="shared" si="209"/>
        <v>0</v>
      </c>
      <c r="X203" s="10" t="str">
        <f t="shared" si="210"/>
        <v>●</v>
      </c>
      <c r="Y203" s="10">
        <f t="shared" si="211"/>
      </c>
      <c r="Z203" s="10">
        <f t="shared" si="212"/>
      </c>
      <c r="AA203" s="1">
        <f t="shared" si="213"/>
        <v>2</v>
      </c>
      <c r="AB203" s="12">
        <f t="shared" si="214"/>
        <v>0</v>
      </c>
      <c r="AC203" s="12">
        <f t="shared" si="215"/>
        <v>110</v>
      </c>
      <c r="AF203" s="12">
        <v>5</v>
      </c>
      <c r="AG203" s="15" t="s">
        <v>70</v>
      </c>
      <c r="AH203" s="13">
        <v>2</v>
      </c>
      <c r="AJ203" s="16">
        <v>3</v>
      </c>
      <c r="AK203" s="15" t="s">
        <v>168</v>
      </c>
      <c r="AL203" s="41">
        <v>5</v>
      </c>
      <c r="AO203" s="14">
        <f t="shared" si="216"/>
        <v>74</v>
      </c>
      <c r="AP203" s="12">
        <f t="shared" si="217"/>
        <v>2</v>
      </c>
      <c r="AQ203" s="11">
        <f t="shared" si="218"/>
      </c>
      <c r="AR203" s="11"/>
      <c r="AS203" s="10">
        <f t="shared" si="219"/>
      </c>
      <c r="AT203" s="10" t="str">
        <f t="shared" si="220"/>
        <v>◯</v>
      </c>
      <c r="AU203" s="1">
        <f t="shared" si="221"/>
        <v>2</v>
      </c>
      <c r="AV203" s="10">
        <f t="shared" si="222"/>
      </c>
      <c r="AW203" s="10" t="str">
        <f t="shared" si="223"/>
        <v>◯</v>
      </c>
      <c r="AX203" s="10">
        <f t="shared" si="224"/>
        <v>0</v>
      </c>
      <c r="AY203" s="20" t="s">
        <v>55</v>
      </c>
      <c r="AZ203" s="1" t="str">
        <f t="shared" si="225"/>
        <v>◯</v>
      </c>
      <c r="BA203" s="11">
        <f t="shared" si="181"/>
        <v>0</v>
      </c>
      <c r="BB203" s="1">
        <f t="shared" si="226"/>
        <v>2</v>
      </c>
      <c r="BC203" s="1">
        <f t="shared" si="227"/>
        <v>0</v>
      </c>
      <c r="BD203" s="1">
        <f t="shared" si="228"/>
        <v>3</v>
      </c>
      <c r="BE203" s="1">
        <f t="shared" si="229"/>
        <v>2</v>
      </c>
      <c r="BF203" s="1">
        <f t="shared" si="230"/>
        <v>2</v>
      </c>
      <c r="BG203" s="1">
        <f t="shared" si="231"/>
      </c>
      <c r="BH203" s="1">
        <f t="shared" si="232"/>
      </c>
      <c r="BI203" s="1">
        <f t="shared" si="233"/>
      </c>
      <c r="BK203" s="1">
        <f t="shared" si="234"/>
      </c>
      <c r="BL203" s="1" t="str">
        <f t="shared" si="235"/>
        <v>◯</v>
      </c>
      <c r="BM203" s="1">
        <f t="shared" si="236"/>
        <v>2</v>
      </c>
      <c r="BN203" s="1">
        <f t="shared" si="237"/>
        <v>0</v>
      </c>
    </row>
    <row r="204" spans="1:66" ht="11.25" customHeight="1">
      <c r="A204" s="129" t="s">
        <v>256</v>
      </c>
      <c r="B204" s="90">
        <f aca="true" t="shared" si="239" ref="B204:B250">IF(AG204="◯",B203+1,IF(AG204="●",B203+1,IF(AG204="△",B203+1,"-")))</f>
        <v>193</v>
      </c>
      <c r="C204" s="11">
        <f aca="true" t="shared" si="240" ref="C204:C250">AF204-AL204</f>
        <v>0</v>
      </c>
      <c r="F204" s="79">
        <f aca="true" t="shared" si="241" ref="F204:F250">IF(S204="★",X204,"")</f>
      </c>
      <c r="G204" s="11">
        <f aca="true" t="shared" si="242" ref="G204:G250">IF(S204="★",Y204,"")</f>
      </c>
      <c r="H204" s="1">
        <f aca="true" t="shared" si="243" ref="H204:H250">IF(J204="△",AJ204,"")</f>
      </c>
      <c r="I204" s="1">
        <f aca="true" t="shared" si="244" ref="I204:I250">IF(J204="△",AH204,"")</f>
      </c>
      <c r="J204" s="1">
        <f aca="true" t="shared" si="245" ref="J204:J250">IF(R204="△",R204,"")</f>
      </c>
      <c r="K204" s="1">
        <f aca="true" t="shared" si="246" ref="K204:K250">IF(S204="★",AA204,"")</f>
      </c>
      <c r="L204" s="1">
        <f aca="true" t="shared" si="247" ref="L204:L250">IF(R204="◯",M204,"")</f>
      </c>
      <c r="M204" s="1">
        <f aca="true" t="shared" si="248" ref="M204:M250">IF(S204="★",AJ204,"")</f>
      </c>
      <c r="N204" s="1">
        <f aca="true" t="shared" si="249" ref="N204:N250">IF(S204="★",AH204,"")</f>
      </c>
      <c r="O204" s="1">
        <f aca="true" t="shared" si="250" ref="O204:O250">IF(R204="●",O203+1,IF(R204="△",O203,IF(R204="◯",0,O203)))</f>
        <v>2</v>
      </c>
      <c r="P204" s="1">
        <f aca="true" t="shared" si="251" ref="P204:P250">IF(R204="◯",P203+1,IF(R204="△",P203,IF(R204="●",0,P203)))</f>
        <v>0</v>
      </c>
      <c r="Q204" s="1">
        <f aca="true" t="shared" si="252" ref="Q204:Q250">IF(S204="★",AD204,"")</f>
      </c>
      <c r="R204" s="1">
        <f aca="true" t="shared" si="253" ref="R204:R250">IF(S204="★",AG204,"")</f>
      </c>
      <c r="T204" s="94">
        <f aca="true" t="shared" si="254" ref="T204:T250">IF(C204=0,IF(AF204&gt;0,AI204,""),"")</f>
        <v>0</v>
      </c>
      <c r="U204" s="94" t="str">
        <f aca="true" t="shared" si="255" ref="U204:U250">IF(C204=0,IF(AF204&gt;0,AG204,""),"")</f>
        <v>●</v>
      </c>
      <c r="W204" s="94">
        <f aca="true" t="shared" si="256" ref="W204:W250">IF(X204="◯",W203+1,IF(X204="△",W203,IF(X204="●",0,W203)))</f>
        <v>0</v>
      </c>
      <c r="X204" s="10" t="str">
        <f aca="true" t="shared" si="257" ref="X204:X250">IF(AH204=0,IF(AH204+AJ204=5,AG204,""),IF(AH204=1,IF(AH204+AJ204=5,AG204,""),IF(AH204=2,IF(AH204+AJ204=5,AG204,""),IF(AH204=3,IF(AH204+AJ204=5,AG204,""),""))))</f>
        <v>●</v>
      </c>
      <c r="Y204" s="10">
        <f aca="true" t="shared" si="258" ref="Y204:Y250">IF(AH204+AJ204=3,IF(AH204=3,"◎",""),"")</f>
      </c>
      <c r="Z204" s="10">
        <f aca="true" t="shared" si="259" ref="Z204:Z250">IF(AI204="△",AH204,"")</f>
      </c>
      <c r="AA204" s="1">
        <f aca="true" t="shared" si="260" ref="AA204:AA250">IF(AG204="●",AH204,"")</f>
        <v>2</v>
      </c>
      <c r="AB204" s="12">
        <f aca="true" t="shared" si="261" ref="AB204:AB250">IF(AG204="◯",AB203+1,IF(AG204="△",AB203,0))</f>
        <v>0</v>
      </c>
      <c r="AC204" s="12">
        <f aca="true" t="shared" si="262" ref="AC204:AC250">IF(AG204="◯",AC203+1,AC203)</f>
        <v>110</v>
      </c>
      <c r="AF204" s="12">
        <v>5</v>
      </c>
      <c r="AG204" s="15" t="s">
        <v>70</v>
      </c>
      <c r="AH204" s="13">
        <v>2</v>
      </c>
      <c r="AJ204" s="16">
        <v>3</v>
      </c>
      <c r="AK204" s="15" t="s">
        <v>168</v>
      </c>
      <c r="AL204" s="12">
        <v>5</v>
      </c>
      <c r="AO204" s="14">
        <f aca="true" t="shared" si="263" ref="AO204:AO250">IF(AK204="◯",AO203+1,AO203)</f>
        <v>75</v>
      </c>
      <c r="AP204" s="12">
        <f aca="true" t="shared" si="264" ref="AP204:AP250">IF(AK204="◯",AP203+1,IF(AK204="△",AP203,0))</f>
        <v>3</v>
      </c>
      <c r="AQ204" s="11">
        <f aca="true" t="shared" si="265" ref="AQ204:AQ250">IF(AK204="●",AJ204,"")</f>
      </c>
      <c r="AR204" s="11"/>
      <c r="AS204" s="10">
        <f aca="true" t="shared" si="266" ref="AS204:AS250">IF(AH204+AJ204=3,IF(AJ204=3,"◎",""),"")</f>
      </c>
      <c r="AT204" s="10" t="str">
        <f aca="true" t="shared" si="267" ref="AT204:AT250">IF(AH204=0,IF(AH204+AJ204=5,AK204,""),IF(AH204=1,IF(AH204+AJ204=5,AK204,""),IF(AH204=2,IF(AH204+AJ204=5,AK204,""),IF(AH204=3,IF(AH204+AJ204=5,AK204,""),""))))</f>
        <v>◯</v>
      </c>
      <c r="AU204" s="1">
        <f aca="true" t="shared" si="268" ref="AU204:AU250">IF(AT204="◯",AU203+1,IF(AT204="△",AU203,IF(AT204="●",0,AU203)))</f>
        <v>3</v>
      </c>
      <c r="AV204" s="10">
        <f aca="true" t="shared" si="269" ref="AV204:AV250">IF(C204=0,"",AK204)</f>
      </c>
      <c r="AW204" s="10" t="str">
        <f aca="true" t="shared" si="270" ref="AW204:AW250">IF(C204=0,IF(AL204&gt;0,AK204,""),"")</f>
        <v>◯</v>
      </c>
      <c r="AX204" s="10">
        <f aca="true" t="shared" si="271" ref="AX204:AX250">IF(C204=0,IF(AL204&gt;0,AI204,""),"")</f>
        <v>0</v>
      </c>
      <c r="AY204" s="20" t="s">
        <v>55</v>
      </c>
      <c r="AZ204" s="1" t="str">
        <f aca="true" t="shared" si="272" ref="AZ204:AZ250">IF(AY204="★",AK204,"")</f>
        <v>◯</v>
      </c>
      <c r="BA204" s="11">
        <f aca="true" t="shared" si="273" ref="BA204:BA250">IF(AY204="★",AN204,"")</f>
        <v>0</v>
      </c>
      <c r="BB204" s="1">
        <f aca="true" t="shared" si="274" ref="BB204:BB250">IF(AZ204="◯",BB203+1,IF(AZ204="△",BB203,IF(AZ204="●",0,BB203)))</f>
        <v>3</v>
      </c>
      <c r="BC204" s="1">
        <f aca="true" t="shared" si="275" ref="BC204:BC250">IF(AZ204="●",BC203+1,IF(AZ204="△",BC203,IF(AZ204="◯",0,BC203)))</f>
        <v>0</v>
      </c>
      <c r="BD204" s="1">
        <f aca="true" t="shared" si="276" ref="BD204:BD250">IF(AY204="★",AJ204,"")</f>
        <v>3</v>
      </c>
      <c r="BE204" s="1">
        <f aca="true" t="shared" si="277" ref="BE204:BE250">IF(AY204="★",AH204,"")</f>
        <v>2</v>
      </c>
      <c r="BF204" s="1">
        <f aca="true" t="shared" si="278" ref="BF204:BF250">IF(AK204="◯",BE204,"")</f>
        <v>2</v>
      </c>
      <c r="BG204" s="1">
        <f aca="true" t="shared" si="279" ref="BG204:BG250">IF(AY204="★",AQ204,"")</f>
      </c>
      <c r="BH204" s="1">
        <f aca="true" t="shared" si="280" ref="BH204:BH250">IF(AZ204="△",AZ204,"")</f>
      </c>
      <c r="BI204" s="1">
        <f aca="true" t="shared" si="281" ref="BI204:BI250">IF(BH204="△",AJ204,"")</f>
      </c>
      <c r="BK204" s="1">
        <f aca="true" t="shared" si="282" ref="BK204:BK250">IF(AY204="★",AS204,"")</f>
      </c>
      <c r="BL204" s="1" t="str">
        <f aca="true" t="shared" si="283" ref="BL204:BL250">IF(AY204="★",AT204,"")</f>
        <v>◯</v>
      </c>
      <c r="BM204" s="1">
        <f aca="true" t="shared" si="284" ref="BM204:BM250">IF(BL204="◯",BM203+1,IF(BL204="△",BM203,IF(BL204="●",0,BM203)))</f>
        <v>3</v>
      </c>
      <c r="BN204" s="1">
        <f aca="true" t="shared" si="285" ref="BN204:BN250">IF(BL204="●",BN203+1,IF(BL204="△",BN203,IF(BL204="◯",0,BN203)))</f>
        <v>0</v>
      </c>
    </row>
    <row r="205" spans="1:66" ht="11.25" customHeight="1">
      <c r="A205" s="129" t="s">
        <v>256</v>
      </c>
      <c r="B205" s="90">
        <f t="shared" si="239"/>
        <v>194</v>
      </c>
      <c r="C205" s="11">
        <f t="shared" si="240"/>
        <v>0</v>
      </c>
      <c r="F205" s="79">
        <f t="shared" si="241"/>
      </c>
      <c r="G205" s="11">
        <f t="shared" si="242"/>
      </c>
      <c r="H205" s="1">
        <f t="shared" si="243"/>
      </c>
      <c r="I205" s="1">
        <f t="shared" si="244"/>
      </c>
      <c r="J205" s="1">
        <f t="shared" si="245"/>
      </c>
      <c r="K205" s="1">
        <f t="shared" si="246"/>
      </c>
      <c r="L205" s="1">
        <f t="shared" si="247"/>
      </c>
      <c r="M205" s="1">
        <f t="shared" si="248"/>
      </c>
      <c r="N205" s="1">
        <f t="shared" si="249"/>
      </c>
      <c r="O205" s="1">
        <f t="shared" si="250"/>
        <v>2</v>
      </c>
      <c r="P205" s="1">
        <f t="shared" si="251"/>
        <v>0</v>
      </c>
      <c r="Q205" s="1">
        <f t="shared" si="252"/>
      </c>
      <c r="R205" s="1">
        <f t="shared" si="253"/>
      </c>
      <c r="T205" s="94">
        <f t="shared" si="254"/>
        <v>0</v>
      </c>
      <c r="U205" s="94" t="str">
        <f t="shared" si="255"/>
        <v>◯</v>
      </c>
      <c r="W205" s="94">
        <f t="shared" si="256"/>
        <v>0</v>
      </c>
      <c r="X205" s="10">
        <f t="shared" si="257"/>
      </c>
      <c r="Y205" s="10">
        <f t="shared" si="258"/>
      </c>
      <c r="Z205" s="10">
        <f t="shared" si="259"/>
      </c>
      <c r="AA205" s="1">
        <f t="shared" si="260"/>
      </c>
      <c r="AB205" s="12">
        <f t="shared" si="261"/>
        <v>1</v>
      </c>
      <c r="AC205" s="12">
        <f t="shared" si="262"/>
        <v>111</v>
      </c>
      <c r="AF205" s="12">
        <v>5</v>
      </c>
      <c r="AG205" s="15" t="s">
        <v>168</v>
      </c>
      <c r="AH205" s="16">
        <f>IF(AG205="◯",3,"")</f>
        <v>3</v>
      </c>
      <c r="AJ205" s="13">
        <v>1</v>
      </c>
      <c r="AK205" s="15" t="str">
        <f t="shared" si="238"/>
        <v>●</v>
      </c>
      <c r="AL205" s="41">
        <v>5</v>
      </c>
      <c r="AO205" s="14">
        <f t="shared" si="263"/>
        <v>75</v>
      </c>
      <c r="AP205" s="12">
        <f t="shared" si="264"/>
        <v>0</v>
      </c>
      <c r="AQ205" s="11">
        <f t="shared" si="265"/>
        <v>1</v>
      </c>
      <c r="AR205" s="11"/>
      <c r="AS205" s="10">
        <f t="shared" si="266"/>
      </c>
      <c r="AT205" s="10">
        <f t="shared" si="267"/>
      </c>
      <c r="AU205" s="1">
        <f t="shared" si="268"/>
        <v>3</v>
      </c>
      <c r="AV205" s="10">
        <f t="shared" si="269"/>
      </c>
      <c r="AW205" s="10" t="str">
        <f t="shared" si="270"/>
        <v>●</v>
      </c>
      <c r="AX205" s="10">
        <f t="shared" si="271"/>
        <v>0</v>
      </c>
      <c r="AY205" s="20" t="s">
        <v>55</v>
      </c>
      <c r="AZ205" s="1" t="str">
        <f t="shared" si="272"/>
        <v>●</v>
      </c>
      <c r="BA205" s="11">
        <f t="shared" si="273"/>
        <v>0</v>
      </c>
      <c r="BB205" s="1">
        <f t="shared" si="274"/>
        <v>0</v>
      </c>
      <c r="BC205" s="1">
        <f t="shared" si="275"/>
        <v>1</v>
      </c>
      <c r="BD205" s="1">
        <f t="shared" si="276"/>
        <v>1</v>
      </c>
      <c r="BE205" s="1">
        <f t="shared" si="277"/>
        <v>3</v>
      </c>
      <c r="BF205" s="1">
        <f t="shared" si="278"/>
      </c>
      <c r="BG205" s="1">
        <f t="shared" si="279"/>
        <v>1</v>
      </c>
      <c r="BH205" s="1">
        <f t="shared" si="280"/>
      </c>
      <c r="BI205" s="1">
        <f t="shared" si="281"/>
      </c>
      <c r="BK205" s="1">
        <f t="shared" si="282"/>
      </c>
      <c r="BL205" s="1">
        <f t="shared" si="283"/>
      </c>
      <c r="BM205" s="1">
        <f t="shared" si="284"/>
        <v>3</v>
      </c>
      <c r="BN205" s="1">
        <f t="shared" si="285"/>
        <v>0</v>
      </c>
    </row>
    <row r="206" spans="1:66" ht="11.25" customHeight="1">
      <c r="A206" s="129" t="s">
        <v>256</v>
      </c>
      <c r="B206" s="90">
        <f t="shared" si="239"/>
        <v>195</v>
      </c>
      <c r="C206" s="11">
        <f t="shared" si="240"/>
        <v>0</v>
      </c>
      <c r="F206" s="79">
        <f t="shared" si="241"/>
      </c>
      <c r="G206" s="11">
        <f t="shared" si="242"/>
      </c>
      <c r="H206" s="1">
        <f t="shared" si="243"/>
      </c>
      <c r="I206" s="1">
        <f t="shared" si="244"/>
      </c>
      <c r="J206" s="1">
        <f t="shared" si="245"/>
      </c>
      <c r="K206" s="1">
        <f t="shared" si="246"/>
      </c>
      <c r="L206" s="1">
        <f t="shared" si="247"/>
      </c>
      <c r="M206" s="1">
        <f t="shared" si="248"/>
      </c>
      <c r="N206" s="1">
        <f t="shared" si="249"/>
      </c>
      <c r="O206" s="1">
        <f t="shared" si="250"/>
        <v>2</v>
      </c>
      <c r="P206" s="1">
        <f t="shared" si="251"/>
        <v>0</v>
      </c>
      <c r="Q206" s="1">
        <f t="shared" si="252"/>
      </c>
      <c r="R206" s="1">
        <f t="shared" si="253"/>
      </c>
      <c r="T206" s="94">
        <f t="shared" si="254"/>
        <v>0</v>
      </c>
      <c r="U206" s="94" t="str">
        <f t="shared" si="255"/>
        <v>●</v>
      </c>
      <c r="W206" s="94">
        <f t="shared" si="256"/>
        <v>0</v>
      </c>
      <c r="X206" s="10">
        <f t="shared" si="257"/>
      </c>
      <c r="Y206" s="10">
        <f t="shared" si="258"/>
      </c>
      <c r="Z206" s="10">
        <f t="shared" si="259"/>
      </c>
      <c r="AA206" s="1">
        <f t="shared" si="260"/>
        <v>1</v>
      </c>
      <c r="AB206" s="12">
        <f t="shared" si="261"/>
        <v>0</v>
      </c>
      <c r="AC206" s="12">
        <f t="shared" si="262"/>
        <v>111</v>
      </c>
      <c r="AF206" s="12">
        <v>5</v>
      </c>
      <c r="AG206" s="15" t="s">
        <v>70</v>
      </c>
      <c r="AH206" s="13">
        <v>1</v>
      </c>
      <c r="AJ206" s="16">
        <v>3</v>
      </c>
      <c r="AK206" s="15" t="s">
        <v>168</v>
      </c>
      <c r="AL206" s="12">
        <v>5</v>
      </c>
      <c r="AO206" s="14">
        <f t="shared" si="263"/>
        <v>76</v>
      </c>
      <c r="AP206" s="12">
        <f t="shared" si="264"/>
        <v>1</v>
      </c>
      <c r="AQ206" s="11">
        <f t="shared" si="265"/>
      </c>
      <c r="AR206" s="11"/>
      <c r="AS206" s="10">
        <f t="shared" si="266"/>
      </c>
      <c r="AT206" s="10">
        <f t="shared" si="267"/>
      </c>
      <c r="AU206" s="1">
        <f t="shared" si="268"/>
        <v>3</v>
      </c>
      <c r="AV206" s="10">
        <f t="shared" si="269"/>
      </c>
      <c r="AW206" s="10" t="str">
        <f t="shared" si="270"/>
        <v>◯</v>
      </c>
      <c r="AX206" s="10">
        <f t="shared" si="271"/>
        <v>0</v>
      </c>
      <c r="AY206" s="20" t="s">
        <v>55</v>
      </c>
      <c r="AZ206" s="1" t="str">
        <f t="shared" si="272"/>
        <v>◯</v>
      </c>
      <c r="BA206" s="11">
        <f t="shared" si="273"/>
        <v>0</v>
      </c>
      <c r="BB206" s="1">
        <f t="shared" si="274"/>
        <v>1</v>
      </c>
      <c r="BC206" s="1">
        <f t="shared" si="275"/>
        <v>0</v>
      </c>
      <c r="BD206" s="1">
        <f t="shared" si="276"/>
        <v>3</v>
      </c>
      <c r="BE206" s="1">
        <f t="shared" si="277"/>
        <v>1</v>
      </c>
      <c r="BF206" s="1">
        <f t="shared" si="278"/>
        <v>1</v>
      </c>
      <c r="BG206" s="1">
        <f t="shared" si="279"/>
      </c>
      <c r="BH206" s="1">
        <f t="shared" si="280"/>
      </c>
      <c r="BI206" s="1">
        <f t="shared" si="281"/>
      </c>
      <c r="BK206" s="1">
        <f t="shared" si="282"/>
      </c>
      <c r="BL206" s="1">
        <f t="shared" si="283"/>
      </c>
      <c r="BM206" s="1">
        <f t="shared" si="284"/>
        <v>3</v>
      </c>
      <c r="BN206" s="1">
        <f t="shared" si="285"/>
        <v>0</v>
      </c>
    </row>
    <row r="207" spans="1:66" ht="11.25" customHeight="1">
      <c r="A207" s="129" t="s">
        <v>256</v>
      </c>
      <c r="B207" s="90">
        <f t="shared" si="239"/>
        <v>196</v>
      </c>
      <c r="C207" s="11">
        <f t="shared" si="240"/>
        <v>0</v>
      </c>
      <c r="F207" s="79">
        <f t="shared" si="241"/>
      </c>
      <c r="G207" s="11">
        <f t="shared" si="242"/>
      </c>
      <c r="H207" s="1">
        <f t="shared" si="243"/>
      </c>
      <c r="I207" s="1">
        <f t="shared" si="244"/>
      </c>
      <c r="J207" s="1">
        <f t="shared" si="245"/>
      </c>
      <c r="K207" s="1">
        <f t="shared" si="246"/>
      </c>
      <c r="L207" s="1">
        <f t="shared" si="247"/>
      </c>
      <c r="M207" s="1">
        <f t="shared" si="248"/>
      </c>
      <c r="N207" s="1">
        <f t="shared" si="249"/>
      </c>
      <c r="O207" s="1">
        <f t="shared" si="250"/>
        <v>2</v>
      </c>
      <c r="P207" s="1">
        <f t="shared" si="251"/>
        <v>0</v>
      </c>
      <c r="Q207" s="1">
        <f t="shared" si="252"/>
      </c>
      <c r="R207" s="1">
        <f t="shared" si="253"/>
      </c>
      <c r="T207" s="94" t="str">
        <f t="shared" si="254"/>
        <v>△</v>
      </c>
      <c r="U207" s="94" t="str">
        <f t="shared" si="255"/>
        <v>△</v>
      </c>
      <c r="W207" s="94">
        <f t="shared" si="256"/>
        <v>0</v>
      </c>
      <c r="X207" s="10">
        <f t="shared" si="257"/>
      </c>
      <c r="Y207" s="10">
        <f t="shared" si="258"/>
      </c>
      <c r="Z207" s="10">
        <f t="shared" si="259"/>
        <v>2</v>
      </c>
      <c r="AA207" s="1">
        <f t="shared" si="260"/>
      </c>
      <c r="AB207" s="12">
        <f t="shared" si="261"/>
        <v>0</v>
      </c>
      <c r="AC207" s="12">
        <f t="shared" si="262"/>
        <v>111</v>
      </c>
      <c r="AF207" s="12">
        <v>5</v>
      </c>
      <c r="AG207" s="15" t="s">
        <v>93</v>
      </c>
      <c r="AH207" s="41">
        <v>2</v>
      </c>
      <c r="AI207" s="41" t="s">
        <v>93</v>
      </c>
      <c r="AJ207" s="41">
        <v>0</v>
      </c>
      <c r="AK207" s="15" t="s">
        <v>93</v>
      </c>
      <c r="AL207" s="41">
        <v>5</v>
      </c>
      <c r="AO207" s="14">
        <f t="shared" si="263"/>
        <v>76</v>
      </c>
      <c r="AP207" s="12">
        <f t="shared" si="264"/>
        <v>1</v>
      </c>
      <c r="AQ207" s="11">
        <f t="shared" si="265"/>
      </c>
      <c r="AR207" s="11"/>
      <c r="AS207" s="10">
        <f t="shared" si="266"/>
      </c>
      <c r="AT207" s="10">
        <f t="shared" si="267"/>
      </c>
      <c r="AU207" s="1">
        <f t="shared" si="268"/>
        <v>3</v>
      </c>
      <c r="AV207" s="10">
        <f t="shared" si="269"/>
      </c>
      <c r="AW207" s="10" t="str">
        <f t="shared" si="270"/>
        <v>△</v>
      </c>
      <c r="AX207" s="10" t="str">
        <f t="shared" si="271"/>
        <v>△</v>
      </c>
      <c r="AY207" s="20" t="s">
        <v>55</v>
      </c>
      <c r="AZ207" s="1" t="str">
        <f t="shared" si="272"/>
        <v>△</v>
      </c>
      <c r="BA207" s="11">
        <f t="shared" si="273"/>
        <v>0</v>
      </c>
      <c r="BB207" s="1">
        <f t="shared" si="274"/>
        <v>1</v>
      </c>
      <c r="BC207" s="1">
        <f t="shared" si="275"/>
        <v>0</v>
      </c>
      <c r="BD207" s="1">
        <f t="shared" si="276"/>
        <v>0</v>
      </c>
      <c r="BE207" s="1">
        <f t="shared" si="277"/>
        <v>2</v>
      </c>
      <c r="BF207" s="1">
        <f t="shared" si="278"/>
      </c>
      <c r="BG207" s="1">
        <f t="shared" si="279"/>
      </c>
      <c r="BH207" s="1" t="str">
        <f t="shared" si="280"/>
        <v>△</v>
      </c>
      <c r="BI207" s="1">
        <f t="shared" si="281"/>
        <v>0</v>
      </c>
      <c r="BK207" s="1">
        <f t="shared" si="282"/>
      </c>
      <c r="BL207" s="1">
        <f t="shared" si="283"/>
      </c>
      <c r="BM207" s="1">
        <f t="shared" si="284"/>
        <v>3</v>
      </c>
      <c r="BN207" s="1">
        <f t="shared" si="285"/>
        <v>0</v>
      </c>
    </row>
    <row r="208" spans="1:66" ht="11.25" customHeight="1">
      <c r="A208" s="53" t="s">
        <v>260</v>
      </c>
      <c r="B208" s="90">
        <f t="shared" si="239"/>
        <v>197</v>
      </c>
      <c r="C208" s="11">
        <f t="shared" si="240"/>
        <v>0</v>
      </c>
      <c r="F208" s="79">
        <f t="shared" si="241"/>
      </c>
      <c r="G208" s="11">
        <f t="shared" si="242"/>
      </c>
      <c r="H208" s="1">
        <f t="shared" si="243"/>
      </c>
      <c r="I208" s="1">
        <f t="shared" si="244"/>
      </c>
      <c r="J208" s="1">
        <f t="shared" si="245"/>
      </c>
      <c r="K208" s="1">
        <f t="shared" si="246"/>
        <v>1</v>
      </c>
      <c r="L208" s="1">
        <f t="shared" si="247"/>
      </c>
      <c r="M208" s="1">
        <f t="shared" si="248"/>
        <v>3</v>
      </c>
      <c r="N208" s="1">
        <f t="shared" si="249"/>
        <v>1</v>
      </c>
      <c r="O208" s="1">
        <f t="shared" si="250"/>
        <v>3</v>
      </c>
      <c r="P208" s="1">
        <f t="shared" si="251"/>
        <v>0</v>
      </c>
      <c r="Q208" s="1">
        <f t="shared" si="252"/>
        <v>0</v>
      </c>
      <c r="R208" s="1" t="str">
        <f t="shared" si="253"/>
        <v>●</v>
      </c>
      <c r="S208" s="60" t="s">
        <v>55</v>
      </c>
      <c r="T208" s="94">
        <f t="shared" si="254"/>
        <v>0</v>
      </c>
      <c r="U208" s="94" t="str">
        <f t="shared" si="255"/>
        <v>●</v>
      </c>
      <c r="W208" s="94">
        <f t="shared" si="256"/>
        <v>0</v>
      </c>
      <c r="X208" s="10">
        <f t="shared" si="257"/>
      </c>
      <c r="Y208" s="10">
        <f t="shared" si="258"/>
      </c>
      <c r="Z208" s="10">
        <f t="shared" si="259"/>
      </c>
      <c r="AA208" s="1">
        <f t="shared" si="260"/>
        <v>1</v>
      </c>
      <c r="AB208" s="12">
        <f t="shared" si="261"/>
        <v>0</v>
      </c>
      <c r="AC208" s="12">
        <f t="shared" si="262"/>
        <v>111</v>
      </c>
      <c r="AF208" s="12">
        <v>5</v>
      </c>
      <c r="AG208" s="15" t="s">
        <v>70</v>
      </c>
      <c r="AH208" s="16">
        <v>1</v>
      </c>
      <c r="AJ208" s="16">
        <f>IF(AK208="◯",3,"")</f>
        <v>3</v>
      </c>
      <c r="AK208" s="15" t="s">
        <v>168</v>
      </c>
      <c r="AL208" s="12">
        <v>5</v>
      </c>
      <c r="AO208" s="14">
        <f t="shared" si="263"/>
        <v>77</v>
      </c>
      <c r="AP208" s="12">
        <f t="shared" si="264"/>
        <v>2</v>
      </c>
      <c r="AQ208" s="11">
        <f t="shared" si="265"/>
      </c>
      <c r="AR208" s="11"/>
      <c r="AS208" s="10">
        <f t="shared" si="266"/>
      </c>
      <c r="AT208" s="10">
        <f t="shared" si="267"/>
      </c>
      <c r="AU208" s="1">
        <f t="shared" si="268"/>
        <v>3</v>
      </c>
      <c r="AV208" s="10">
        <f t="shared" si="269"/>
      </c>
      <c r="AW208" s="10" t="str">
        <f t="shared" si="270"/>
        <v>◯</v>
      </c>
      <c r="AX208" s="10">
        <f t="shared" si="271"/>
        <v>0</v>
      </c>
      <c r="AZ208" s="1">
        <f t="shared" si="272"/>
      </c>
      <c r="BA208" s="11">
        <f t="shared" si="273"/>
      </c>
      <c r="BB208" s="1">
        <f t="shared" si="274"/>
        <v>1</v>
      </c>
      <c r="BC208" s="1">
        <f t="shared" si="275"/>
        <v>0</v>
      </c>
      <c r="BD208" s="1">
        <f t="shared" si="276"/>
      </c>
      <c r="BE208" s="1">
        <f t="shared" si="277"/>
      </c>
      <c r="BF208" s="1">
        <f t="shared" si="278"/>
      </c>
      <c r="BG208" s="1">
        <f t="shared" si="279"/>
      </c>
      <c r="BH208" s="1">
        <f t="shared" si="280"/>
      </c>
      <c r="BI208" s="1">
        <f t="shared" si="281"/>
      </c>
      <c r="BK208" s="1">
        <f t="shared" si="282"/>
      </c>
      <c r="BL208" s="1">
        <f t="shared" si="283"/>
      </c>
      <c r="BM208" s="1">
        <f t="shared" si="284"/>
        <v>3</v>
      </c>
      <c r="BN208" s="1">
        <f t="shared" si="285"/>
        <v>0</v>
      </c>
    </row>
    <row r="209" spans="1:66" ht="11.25" customHeight="1">
      <c r="A209" s="53" t="s">
        <v>260</v>
      </c>
      <c r="B209" s="90">
        <f t="shared" si="239"/>
        <v>198</v>
      </c>
      <c r="C209" s="11">
        <f t="shared" si="240"/>
        <v>0</v>
      </c>
      <c r="F209" s="79">
        <f t="shared" si="241"/>
      </c>
      <c r="G209" s="11">
        <f t="shared" si="242"/>
      </c>
      <c r="H209" s="1">
        <f t="shared" si="243"/>
      </c>
      <c r="I209" s="1">
        <f t="shared" si="244"/>
      </c>
      <c r="J209" s="1">
        <f t="shared" si="245"/>
      </c>
      <c r="K209" s="1">
        <f t="shared" si="246"/>
      </c>
      <c r="L209" s="1">
        <f t="shared" si="247"/>
        <v>1</v>
      </c>
      <c r="M209" s="1">
        <f t="shared" si="248"/>
        <v>1</v>
      </c>
      <c r="N209" s="1">
        <f t="shared" si="249"/>
        <v>3</v>
      </c>
      <c r="O209" s="1">
        <f t="shared" si="250"/>
        <v>0</v>
      </c>
      <c r="P209" s="1">
        <f t="shared" si="251"/>
        <v>1</v>
      </c>
      <c r="Q209" s="1">
        <f t="shared" si="252"/>
        <v>1</v>
      </c>
      <c r="R209" s="1" t="str">
        <f t="shared" si="253"/>
        <v>◯</v>
      </c>
      <c r="S209" s="60" t="s">
        <v>55</v>
      </c>
      <c r="T209" s="94">
        <f t="shared" si="254"/>
        <v>0</v>
      </c>
      <c r="U209" s="94" t="str">
        <f t="shared" si="255"/>
        <v>◯</v>
      </c>
      <c r="W209" s="94">
        <f t="shared" si="256"/>
        <v>0</v>
      </c>
      <c r="X209" s="10">
        <f t="shared" si="257"/>
      </c>
      <c r="Y209" s="10">
        <f t="shared" si="258"/>
      </c>
      <c r="Z209" s="10">
        <f t="shared" si="259"/>
      </c>
      <c r="AA209" s="1">
        <f t="shared" si="260"/>
      </c>
      <c r="AB209" s="12">
        <f t="shared" si="261"/>
        <v>1</v>
      </c>
      <c r="AC209" s="12">
        <f t="shared" si="262"/>
        <v>112</v>
      </c>
      <c r="AD209" s="12">
        <v>1</v>
      </c>
      <c r="AF209" s="12">
        <v>5</v>
      </c>
      <c r="AG209" s="15" t="s">
        <v>168</v>
      </c>
      <c r="AH209" s="16">
        <f>IF(AG209="◯",3,"")</f>
        <v>3</v>
      </c>
      <c r="AJ209" s="13">
        <v>1</v>
      </c>
      <c r="AK209" s="15" t="str">
        <f>IF(AG209="◯","●",IF(AG209="","",""))</f>
        <v>●</v>
      </c>
      <c r="AL209" s="41">
        <v>5</v>
      </c>
      <c r="AO209" s="14">
        <f t="shared" si="263"/>
        <v>77</v>
      </c>
      <c r="AP209" s="12">
        <f t="shared" si="264"/>
        <v>0</v>
      </c>
      <c r="AQ209" s="11">
        <f t="shared" si="265"/>
        <v>1</v>
      </c>
      <c r="AR209" s="11"/>
      <c r="AS209" s="10">
        <f t="shared" si="266"/>
      </c>
      <c r="AT209" s="10">
        <f t="shared" si="267"/>
      </c>
      <c r="AU209" s="1">
        <f t="shared" si="268"/>
        <v>3</v>
      </c>
      <c r="AV209" s="10">
        <f t="shared" si="269"/>
      </c>
      <c r="AW209" s="10" t="str">
        <f t="shared" si="270"/>
        <v>●</v>
      </c>
      <c r="AX209" s="10">
        <f t="shared" si="271"/>
        <v>0</v>
      </c>
      <c r="AZ209" s="1">
        <f t="shared" si="272"/>
      </c>
      <c r="BA209" s="11">
        <f t="shared" si="273"/>
      </c>
      <c r="BB209" s="1">
        <f t="shared" si="274"/>
        <v>1</v>
      </c>
      <c r="BC209" s="1">
        <f t="shared" si="275"/>
        <v>0</v>
      </c>
      <c r="BD209" s="1">
        <f t="shared" si="276"/>
      </c>
      <c r="BE209" s="1">
        <f t="shared" si="277"/>
      </c>
      <c r="BF209" s="1">
        <f t="shared" si="278"/>
      </c>
      <c r="BG209" s="1">
        <f t="shared" si="279"/>
      </c>
      <c r="BH209" s="1">
        <f t="shared" si="280"/>
      </c>
      <c r="BI209" s="1">
        <f t="shared" si="281"/>
      </c>
      <c r="BK209" s="1">
        <f t="shared" si="282"/>
      </c>
      <c r="BL209" s="1">
        <f t="shared" si="283"/>
      </c>
      <c r="BM209" s="1">
        <f t="shared" si="284"/>
        <v>3</v>
      </c>
      <c r="BN209" s="1">
        <f t="shared" si="285"/>
        <v>0</v>
      </c>
    </row>
    <row r="210" spans="1:66" ht="11.25" customHeight="1">
      <c r="A210" s="53" t="s">
        <v>260</v>
      </c>
      <c r="B210" s="90">
        <f t="shared" si="239"/>
        <v>199</v>
      </c>
      <c r="C210" s="11">
        <f t="shared" si="240"/>
        <v>0</v>
      </c>
      <c r="F210" s="79" t="str">
        <f t="shared" si="241"/>
        <v>◯</v>
      </c>
      <c r="G210" s="11">
        <f t="shared" si="242"/>
      </c>
      <c r="H210" s="1">
        <f t="shared" si="243"/>
      </c>
      <c r="I210" s="1">
        <f t="shared" si="244"/>
      </c>
      <c r="J210" s="1">
        <f t="shared" si="245"/>
      </c>
      <c r="K210" s="1">
        <f t="shared" si="246"/>
      </c>
      <c r="L210" s="1">
        <f t="shared" si="247"/>
        <v>2</v>
      </c>
      <c r="M210" s="1">
        <f t="shared" si="248"/>
        <v>2</v>
      </c>
      <c r="N210" s="1">
        <f t="shared" si="249"/>
        <v>3</v>
      </c>
      <c r="O210" s="1">
        <f t="shared" si="250"/>
        <v>0</v>
      </c>
      <c r="P210" s="1">
        <f t="shared" si="251"/>
        <v>2</v>
      </c>
      <c r="Q210" s="1">
        <f t="shared" si="252"/>
        <v>0</v>
      </c>
      <c r="R210" s="1" t="str">
        <f t="shared" si="253"/>
        <v>◯</v>
      </c>
      <c r="S210" s="60" t="s">
        <v>55</v>
      </c>
      <c r="T210" s="94">
        <f t="shared" si="254"/>
        <v>0</v>
      </c>
      <c r="U210" s="94" t="str">
        <f t="shared" si="255"/>
        <v>◯</v>
      </c>
      <c r="W210" s="94">
        <f t="shared" si="256"/>
        <v>1</v>
      </c>
      <c r="X210" s="10" t="str">
        <f t="shared" si="257"/>
        <v>◯</v>
      </c>
      <c r="Y210" s="10">
        <f t="shared" si="258"/>
      </c>
      <c r="Z210" s="10">
        <f t="shared" si="259"/>
      </c>
      <c r="AA210" s="1">
        <f t="shared" si="260"/>
      </c>
      <c r="AB210" s="12">
        <f t="shared" si="261"/>
        <v>2</v>
      </c>
      <c r="AC210" s="12">
        <f t="shared" si="262"/>
        <v>113</v>
      </c>
      <c r="AF210" s="12">
        <v>5</v>
      </c>
      <c r="AG210" s="15" t="s">
        <v>168</v>
      </c>
      <c r="AH210" s="16">
        <f>IF(AG210="◯",3,"")</f>
        <v>3</v>
      </c>
      <c r="AJ210" s="13">
        <v>2</v>
      </c>
      <c r="AK210" s="15" t="str">
        <f>IF(AG210="◯","●",IF(AG210="","",""))</f>
        <v>●</v>
      </c>
      <c r="AL210" s="12">
        <v>5</v>
      </c>
      <c r="AO210" s="14">
        <f t="shared" si="263"/>
        <v>77</v>
      </c>
      <c r="AP210" s="12">
        <f t="shared" si="264"/>
        <v>0</v>
      </c>
      <c r="AQ210" s="11">
        <f t="shared" si="265"/>
        <v>2</v>
      </c>
      <c r="AR210" s="11"/>
      <c r="AS210" s="10">
        <f t="shared" si="266"/>
      </c>
      <c r="AT210" s="10" t="str">
        <f t="shared" si="267"/>
        <v>●</v>
      </c>
      <c r="AU210" s="1">
        <f t="shared" si="268"/>
        <v>0</v>
      </c>
      <c r="AV210" s="10">
        <f t="shared" si="269"/>
      </c>
      <c r="AW210" s="10" t="str">
        <f t="shared" si="270"/>
        <v>●</v>
      </c>
      <c r="AX210" s="10">
        <f t="shared" si="271"/>
        <v>0</v>
      </c>
      <c r="AZ210" s="1">
        <f t="shared" si="272"/>
      </c>
      <c r="BA210" s="11">
        <f t="shared" si="273"/>
      </c>
      <c r="BB210" s="1">
        <f t="shared" si="274"/>
        <v>1</v>
      </c>
      <c r="BC210" s="1">
        <f t="shared" si="275"/>
        <v>0</v>
      </c>
      <c r="BD210" s="1">
        <f t="shared" si="276"/>
      </c>
      <c r="BE210" s="1">
        <f t="shared" si="277"/>
      </c>
      <c r="BF210" s="1">
        <f t="shared" si="278"/>
      </c>
      <c r="BG210" s="1">
        <f t="shared" si="279"/>
      </c>
      <c r="BH210" s="1">
        <f t="shared" si="280"/>
      </c>
      <c r="BI210" s="1">
        <f t="shared" si="281"/>
      </c>
      <c r="BK210" s="1">
        <f t="shared" si="282"/>
      </c>
      <c r="BL210" s="1">
        <f t="shared" si="283"/>
      </c>
      <c r="BM210" s="1">
        <f t="shared" si="284"/>
        <v>3</v>
      </c>
      <c r="BN210" s="1">
        <f t="shared" si="285"/>
        <v>0</v>
      </c>
    </row>
    <row r="211" spans="1:66" ht="11.25" customHeight="1">
      <c r="A211" s="53" t="s">
        <v>259</v>
      </c>
      <c r="B211" s="90">
        <f aca="true" t="shared" si="286" ref="B211:B217">IF(AG211="◯",B210+1,IF(AG211="●",B210+1,IF(AG211="△",B210+1,"-")))</f>
        <v>200</v>
      </c>
      <c r="C211" s="11">
        <f aca="true" t="shared" si="287" ref="C211:C217">AF211-AL211</f>
        <v>0</v>
      </c>
      <c r="F211" s="79">
        <f aca="true" t="shared" si="288" ref="F211:F217">IF(S211="★",X211,"")</f>
      </c>
      <c r="G211" s="11" t="str">
        <f aca="true" t="shared" si="289" ref="G211:G217">IF(S211="★",Y211,"")</f>
        <v>◎</v>
      </c>
      <c r="H211" s="1">
        <f aca="true" t="shared" si="290" ref="H211:H217">IF(J211="△",AJ211,"")</f>
      </c>
      <c r="I211" s="1">
        <f aca="true" t="shared" si="291" ref="I211:I217">IF(J211="△",AH211,"")</f>
      </c>
      <c r="J211" s="1">
        <f aca="true" t="shared" si="292" ref="J211:J217">IF(R211="△",R211,"")</f>
      </c>
      <c r="K211" s="1">
        <f aca="true" t="shared" si="293" ref="K211:K217">IF(S211="★",AA211,"")</f>
      </c>
      <c r="L211" s="1">
        <f aca="true" t="shared" si="294" ref="L211:L217">IF(R211="◯",M211,"")</f>
        <v>0</v>
      </c>
      <c r="M211" s="1">
        <f aca="true" t="shared" si="295" ref="M211:M217">IF(S211="★",AJ211,"")</f>
        <v>0</v>
      </c>
      <c r="N211" s="1">
        <f aca="true" t="shared" si="296" ref="N211:N217">IF(S211="★",AH211,"")</f>
        <v>3</v>
      </c>
      <c r="O211" s="1">
        <f aca="true" t="shared" si="297" ref="O211:O217">IF(R211="●",O210+1,IF(R211="△",O210,IF(R211="◯",0,O210)))</f>
        <v>0</v>
      </c>
      <c r="P211" s="1">
        <f aca="true" t="shared" si="298" ref="P211:P217">IF(R211="◯",P210+1,IF(R211="△",P210,IF(R211="●",0,P210)))</f>
        <v>3</v>
      </c>
      <c r="Q211" s="1">
        <f aca="true" t="shared" si="299" ref="Q211:Q217">IF(S211="★",AD211,"")</f>
        <v>0</v>
      </c>
      <c r="R211" s="1" t="str">
        <f aca="true" t="shared" si="300" ref="R211:R217">IF(S211="★",AG211,"")</f>
        <v>◯</v>
      </c>
      <c r="S211" s="60" t="s">
        <v>55</v>
      </c>
      <c r="T211" s="94">
        <f aca="true" t="shared" si="301" ref="T211:T217">IF(C211=0,IF(AF211&gt;0,AI211,""),"")</f>
        <v>0</v>
      </c>
      <c r="U211" s="94" t="str">
        <f aca="true" t="shared" si="302" ref="U211:U217">IF(C211=0,IF(AF211&gt;0,AG211,""),"")</f>
        <v>◯</v>
      </c>
      <c r="W211" s="94">
        <f aca="true" t="shared" si="303" ref="W211:W217">IF(X211="◯",W210+1,IF(X211="△",W210,IF(X211="●",0,W210)))</f>
        <v>1</v>
      </c>
      <c r="X211" s="10">
        <f aca="true" t="shared" si="304" ref="X211:X217">IF(AH211=0,IF(AH211+AJ211=5,AG211,""),IF(AH211=1,IF(AH211+AJ211=5,AG211,""),IF(AH211=2,IF(AH211+AJ211=5,AG211,""),IF(AH211=3,IF(AH211+AJ211=5,AG211,""),""))))</f>
      </c>
      <c r="Y211" s="10" t="str">
        <f aca="true" t="shared" si="305" ref="Y211:Y217">IF(AH211+AJ211=3,IF(AH211=3,"◎",""),"")</f>
        <v>◎</v>
      </c>
      <c r="Z211" s="10">
        <f aca="true" t="shared" si="306" ref="Z211:Z217">IF(AI211="△",AH211,"")</f>
      </c>
      <c r="AA211" s="1">
        <f aca="true" t="shared" si="307" ref="AA211:AA217">IF(AG211="●",AH211,"")</f>
      </c>
      <c r="AB211" s="12">
        <f aca="true" t="shared" si="308" ref="AB211:AB217">IF(AG211="◯",AB210+1,IF(AG211="△",AB210,0))</f>
        <v>3</v>
      </c>
      <c r="AC211" s="12">
        <f aca="true" t="shared" si="309" ref="AC211:AC217">IF(AG211="◯",AC210+1,AC210)</f>
        <v>114</v>
      </c>
      <c r="AF211" s="12">
        <v>5</v>
      </c>
      <c r="AG211" s="15" t="s">
        <v>168</v>
      </c>
      <c r="AH211" s="16">
        <f>IF(AG211="◯",3,"")</f>
        <v>3</v>
      </c>
      <c r="AJ211" s="13">
        <v>0</v>
      </c>
      <c r="AK211" s="15" t="str">
        <f>IF(AG211="◯","●",IF(AG211="","",""))</f>
        <v>●</v>
      </c>
      <c r="AL211" s="41">
        <v>5</v>
      </c>
      <c r="AO211" s="14">
        <f aca="true" t="shared" si="310" ref="AO211:AO217">IF(AK211="◯",AO210+1,AO210)</f>
        <v>77</v>
      </c>
      <c r="AP211" s="12">
        <f aca="true" t="shared" si="311" ref="AP211:AP217">IF(AK211="◯",AP210+1,IF(AK211="△",AP210,0))</f>
        <v>0</v>
      </c>
      <c r="AQ211" s="11">
        <f aca="true" t="shared" si="312" ref="AQ211:AQ217">IF(AK211="●",AJ211,"")</f>
        <v>0</v>
      </c>
      <c r="AR211" s="11"/>
      <c r="AS211" s="10">
        <f aca="true" t="shared" si="313" ref="AS211:AS217">IF(AH211+AJ211=3,IF(AJ211=3,"◎",""),"")</f>
      </c>
      <c r="AT211" s="10">
        <f aca="true" t="shared" si="314" ref="AT211:AT217">IF(AH211=0,IF(AH211+AJ211=5,AK211,""),IF(AH211=1,IF(AH211+AJ211=5,AK211,""),IF(AH211=2,IF(AH211+AJ211=5,AK211,""),IF(AH211=3,IF(AH211+AJ211=5,AK211,""),""))))</f>
      </c>
      <c r="AU211" s="1">
        <f aca="true" t="shared" si="315" ref="AU211:AU217">IF(AT211="◯",AU210+1,IF(AT211="△",AU210,IF(AT211="●",0,AU210)))</f>
        <v>0</v>
      </c>
      <c r="AV211" s="10">
        <f aca="true" t="shared" si="316" ref="AV211:AV217">IF(C211=0,"",AK211)</f>
      </c>
      <c r="AW211" s="10" t="str">
        <f aca="true" t="shared" si="317" ref="AW211:AW217">IF(C211=0,IF(AL211&gt;0,AK211,""),"")</f>
        <v>●</v>
      </c>
      <c r="AX211" s="10">
        <f aca="true" t="shared" si="318" ref="AX211:AX217">IF(C211=0,IF(AL211&gt;0,AI211,""),"")</f>
        <v>0</v>
      </c>
      <c r="AZ211" s="1">
        <f aca="true" t="shared" si="319" ref="AZ211:AZ217">IF(AY211="★",AK211,"")</f>
      </c>
      <c r="BA211" s="11">
        <f aca="true" t="shared" si="320" ref="BA211:BA217">IF(AY211="★",AN211,"")</f>
      </c>
      <c r="BB211" s="1">
        <f aca="true" t="shared" si="321" ref="BB211:BB217">IF(AZ211="◯",BB210+1,IF(AZ211="△",BB210,IF(AZ211="●",0,BB210)))</f>
        <v>1</v>
      </c>
      <c r="BC211" s="1">
        <f aca="true" t="shared" si="322" ref="BC211:BC217">IF(AZ211="●",BC210+1,IF(AZ211="△",BC210,IF(AZ211="◯",0,BC210)))</f>
        <v>0</v>
      </c>
      <c r="BD211" s="1">
        <f aca="true" t="shared" si="323" ref="BD211:BD217">IF(AY211="★",AJ211,"")</f>
      </c>
      <c r="BE211" s="1">
        <f aca="true" t="shared" si="324" ref="BE211:BE217">IF(AY211="★",AH211,"")</f>
      </c>
      <c r="BF211" s="1">
        <f aca="true" t="shared" si="325" ref="BF211:BF217">IF(AK211="◯",BE211,"")</f>
      </c>
      <c r="BG211" s="1">
        <f aca="true" t="shared" si="326" ref="BG211:BG217">IF(AY211="★",AQ211,"")</f>
      </c>
      <c r="BH211" s="1">
        <f aca="true" t="shared" si="327" ref="BH211:BH217">IF(AZ211="△",AZ211,"")</f>
      </c>
      <c r="BI211" s="1">
        <f aca="true" t="shared" si="328" ref="BI211:BI217">IF(BH211="△",AJ211,"")</f>
      </c>
      <c r="BK211" s="1">
        <f aca="true" t="shared" si="329" ref="BK211:BK217">IF(AY211="★",AS211,"")</f>
      </c>
      <c r="BL211" s="1">
        <f aca="true" t="shared" si="330" ref="BL211:BL217">IF(AY211="★",AT211,"")</f>
      </c>
      <c r="BM211" s="1">
        <f aca="true" t="shared" si="331" ref="BM211:BM217">IF(BL211="◯",BM210+1,IF(BL211="△",BM210,IF(BL211="●",0,BM210)))</f>
        <v>3</v>
      </c>
      <c r="BN211" s="1">
        <f aca="true" t="shared" si="332" ref="BN211:BN217">IF(BL211="●",BN210+1,IF(BL211="△",BN210,IF(BL211="◯",0,BN210)))</f>
        <v>0</v>
      </c>
    </row>
    <row r="212" spans="1:66" ht="11.25" customHeight="1">
      <c r="A212" s="129" t="s">
        <v>262</v>
      </c>
      <c r="B212" s="90">
        <f t="shared" si="286"/>
        <v>201</v>
      </c>
      <c r="C212" s="11">
        <f t="shared" si="287"/>
        <v>0</v>
      </c>
      <c r="F212" s="79">
        <f t="shared" si="288"/>
      </c>
      <c r="G212" s="11">
        <f t="shared" si="289"/>
      </c>
      <c r="H212" s="1">
        <f t="shared" si="290"/>
        <v>0</v>
      </c>
      <c r="I212" s="1">
        <f t="shared" si="291"/>
        <v>1</v>
      </c>
      <c r="J212" s="1" t="str">
        <f t="shared" si="292"/>
        <v>△</v>
      </c>
      <c r="K212" s="1">
        <f t="shared" si="293"/>
      </c>
      <c r="L212" s="1">
        <f t="shared" si="294"/>
      </c>
      <c r="M212" s="1">
        <f t="shared" si="295"/>
        <v>0</v>
      </c>
      <c r="N212" s="1">
        <f t="shared" si="296"/>
        <v>1</v>
      </c>
      <c r="O212" s="1">
        <f t="shared" si="297"/>
        <v>0</v>
      </c>
      <c r="P212" s="1">
        <f t="shared" si="298"/>
        <v>3</v>
      </c>
      <c r="Q212" s="1">
        <f t="shared" si="299"/>
        <v>0</v>
      </c>
      <c r="R212" s="1" t="str">
        <f t="shared" si="300"/>
        <v>△</v>
      </c>
      <c r="S212" s="60" t="s">
        <v>55</v>
      </c>
      <c r="T212" s="94" t="str">
        <f t="shared" si="301"/>
        <v>△</v>
      </c>
      <c r="U212" s="94" t="str">
        <f t="shared" si="302"/>
        <v>△</v>
      </c>
      <c r="W212" s="94">
        <f t="shared" si="303"/>
        <v>1</v>
      </c>
      <c r="X212" s="10">
        <f t="shared" si="304"/>
      </c>
      <c r="Y212" s="10">
        <f t="shared" si="305"/>
      </c>
      <c r="Z212" s="10">
        <f t="shared" si="306"/>
        <v>1</v>
      </c>
      <c r="AA212" s="1">
        <f t="shared" si="307"/>
      </c>
      <c r="AB212" s="12">
        <f t="shared" si="308"/>
        <v>3</v>
      </c>
      <c r="AC212" s="12">
        <f t="shared" si="309"/>
        <v>114</v>
      </c>
      <c r="AF212" s="12">
        <v>5</v>
      </c>
      <c r="AG212" s="15" t="s">
        <v>93</v>
      </c>
      <c r="AH212" s="41">
        <v>1</v>
      </c>
      <c r="AI212" s="41" t="s">
        <v>93</v>
      </c>
      <c r="AJ212" s="41">
        <v>0</v>
      </c>
      <c r="AK212" s="15" t="s">
        <v>93</v>
      </c>
      <c r="AL212" s="12">
        <v>5</v>
      </c>
      <c r="AO212" s="14">
        <f t="shared" si="310"/>
        <v>77</v>
      </c>
      <c r="AP212" s="12">
        <f t="shared" si="311"/>
        <v>0</v>
      </c>
      <c r="AQ212" s="11">
        <f t="shared" si="312"/>
      </c>
      <c r="AR212" s="11"/>
      <c r="AS212" s="10">
        <f t="shared" si="313"/>
      </c>
      <c r="AT212" s="10">
        <f t="shared" si="314"/>
      </c>
      <c r="AU212" s="1">
        <f t="shared" si="315"/>
        <v>0</v>
      </c>
      <c r="AV212" s="10">
        <f t="shared" si="316"/>
      </c>
      <c r="AW212" s="10" t="str">
        <f t="shared" si="317"/>
        <v>△</v>
      </c>
      <c r="AX212" s="10" t="str">
        <f t="shared" si="318"/>
        <v>△</v>
      </c>
      <c r="AZ212" s="1">
        <f t="shared" si="319"/>
      </c>
      <c r="BA212" s="11">
        <f t="shared" si="320"/>
      </c>
      <c r="BB212" s="1">
        <f t="shared" si="321"/>
        <v>1</v>
      </c>
      <c r="BC212" s="1">
        <f t="shared" si="322"/>
        <v>0</v>
      </c>
      <c r="BD212" s="1">
        <f t="shared" si="323"/>
      </c>
      <c r="BE212" s="1">
        <f t="shared" si="324"/>
      </c>
      <c r="BF212" s="1">
        <f t="shared" si="325"/>
      </c>
      <c r="BG212" s="1">
        <f t="shared" si="326"/>
      </c>
      <c r="BH212" s="1">
        <f t="shared" si="327"/>
      </c>
      <c r="BI212" s="1">
        <f t="shared" si="328"/>
      </c>
      <c r="BK212" s="1">
        <f t="shared" si="329"/>
      </c>
      <c r="BL212" s="1">
        <f t="shared" si="330"/>
      </c>
      <c r="BM212" s="1">
        <f t="shared" si="331"/>
        <v>3</v>
      </c>
      <c r="BN212" s="1">
        <f t="shared" si="332"/>
        <v>0</v>
      </c>
    </row>
    <row r="213" spans="1:66" ht="11.25" customHeight="1">
      <c r="A213" s="129" t="s">
        <v>262</v>
      </c>
      <c r="B213" s="90">
        <f t="shared" si="286"/>
        <v>202</v>
      </c>
      <c r="C213" s="11">
        <f t="shared" si="287"/>
        <v>0</v>
      </c>
      <c r="F213" s="79">
        <f t="shared" si="288"/>
      </c>
      <c r="G213" s="11">
        <f t="shared" si="289"/>
      </c>
      <c r="H213" s="1">
        <f t="shared" si="290"/>
      </c>
      <c r="I213" s="1">
        <f t="shared" si="291"/>
      </c>
      <c r="J213" s="1">
        <f t="shared" si="292"/>
      </c>
      <c r="K213" s="1">
        <f t="shared" si="293"/>
        <v>0</v>
      </c>
      <c r="L213" s="1">
        <f t="shared" si="294"/>
      </c>
      <c r="M213" s="1">
        <f t="shared" si="295"/>
        <v>3</v>
      </c>
      <c r="N213" s="1">
        <f t="shared" si="296"/>
        <v>0</v>
      </c>
      <c r="O213" s="1">
        <f t="shared" si="297"/>
        <v>1</v>
      </c>
      <c r="P213" s="1">
        <f t="shared" si="298"/>
        <v>0</v>
      </c>
      <c r="Q213" s="1">
        <f t="shared" si="299"/>
        <v>0</v>
      </c>
      <c r="R213" s="1" t="str">
        <f t="shared" si="300"/>
        <v>●</v>
      </c>
      <c r="S213" s="60" t="s">
        <v>55</v>
      </c>
      <c r="T213" s="94">
        <f t="shared" si="301"/>
        <v>0</v>
      </c>
      <c r="U213" s="94" t="str">
        <f t="shared" si="302"/>
        <v>●</v>
      </c>
      <c r="W213" s="94">
        <f t="shared" si="303"/>
        <v>1</v>
      </c>
      <c r="X213" s="10">
        <f t="shared" si="304"/>
      </c>
      <c r="Y213" s="10">
        <f t="shared" si="305"/>
      </c>
      <c r="Z213" s="10">
        <f t="shared" si="306"/>
      </c>
      <c r="AA213" s="1">
        <f t="shared" si="307"/>
        <v>0</v>
      </c>
      <c r="AB213" s="12">
        <f t="shared" si="308"/>
        <v>0</v>
      </c>
      <c r="AC213" s="12">
        <f t="shared" si="309"/>
        <v>114</v>
      </c>
      <c r="AF213" s="12">
        <v>5</v>
      </c>
      <c r="AG213" s="15" t="s">
        <v>70</v>
      </c>
      <c r="AH213" s="13">
        <v>0</v>
      </c>
      <c r="AJ213" s="16">
        <f>IF(AK213="◯",3,"")</f>
        <v>3</v>
      </c>
      <c r="AK213" s="15" t="s">
        <v>168</v>
      </c>
      <c r="AL213" s="41">
        <v>5</v>
      </c>
      <c r="AO213" s="14">
        <f t="shared" si="310"/>
        <v>78</v>
      </c>
      <c r="AP213" s="12">
        <f t="shared" si="311"/>
        <v>1</v>
      </c>
      <c r="AQ213" s="11">
        <f t="shared" si="312"/>
      </c>
      <c r="AR213" s="11"/>
      <c r="AS213" s="10" t="str">
        <f t="shared" si="313"/>
        <v>◎</v>
      </c>
      <c r="AT213" s="10">
        <f t="shared" si="314"/>
      </c>
      <c r="AU213" s="1">
        <f t="shared" si="315"/>
        <v>0</v>
      </c>
      <c r="AV213" s="10">
        <f t="shared" si="316"/>
      </c>
      <c r="AW213" s="10" t="str">
        <f t="shared" si="317"/>
        <v>◯</v>
      </c>
      <c r="AX213" s="10">
        <f t="shared" si="318"/>
        <v>0</v>
      </c>
      <c r="AZ213" s="1">
        <f t="shared" si="319"/>
      </c>
      <c r="BA213" s="11">
        <f t="shared" si="320"/>
      </c>
      <c r="BB213" s="1">
        <f t="shared" si="321"/>
        <v>1</v>
      </c>
      <c r="BC213" s="1">
        <f t="shared" si="322"/>
        <v>0</v>
      </c>
      <c r="BD213" s="1">
        <f t="shared" si="323"/>
      </c>
      <c r="BE213" s="1">
        <f t="shared" si="324"/>
      </c>
      <c r="BF213" s="1">
        <f t="shared" si="325"/>
      </c>
      <c r="BG213" s="1">
        <f t="shared" si="326"/>
      </c>
      <c r="BH213" s="1">
        <f t="shared" si="327"/>
      </c>
      <c r="BI213" s="1">
        <f t="shared" si="328"/>
      </c>
      <c r="BK213" s="1">
        <f t="shared" si="329"/>
      </c>
      <c r="BL213" s="1">
        <f t="shared" si="330"/>
      </c>
      <c r="BM213" s="1">
        <f t="shared" si="331"/>
        <v>3</v>
      </c>
      <c r="BN213" s="1">
        <f t="shared" si="332"/>
        <v>0</v>
      </c>
    </row>
    <row r="214" spans="1:66" ht="11.25" customHeight="1">
      <c r="A214" s="129" t="s">
        <v>262</v>
      </c>
      <c r="B214" s="90">
        <f t="shared" si="286"/>
        <v>203</v>
      </c>
      <c r="C214" s="11">
        <f t="shared" si="287"/>
        <v>0</v>
      </c>
      <c r="F214" s="79">
        <f t="shared" si="288"/>
      </c>
      <c r="G214" s="11">
        <f t="shared" si="289"/>
      </c>
      <c r="H214" s="1">
        <f t="shared" si="290"/>
      </c>
      <c r="I214" s="1">
        <f t="shared" si="291"/>
      </c>
      <c r="J214" s="1">
        <f t="shared" si="292"/>
      </c>
      <c r="K214" s="1">
        <f t="shared" si="293"/>
        <v>1</v>
      </c>
      <c r="L214" s="1">
        <f t="shared" si="294"/>
      </c>
      <c r="M214" s="1">
        <f t="shared" si="295"/>
        <v>3</v>
      </c>
      <c r="N214" s="1">
        <f t="shared" si="296"/>
        <v>1</v>
      </c>
      <c r="O214" s="1">
        <f t="shared" si="297"/>
        <v>2</v>
      </c>
      <c r="P214" s="1">
        <f t="shared" si="298"/>
        <v>0</v>
      </c>
      <c r="Q214" s="1">
        <f t="shared" si="299"/>
        <v>0</v>
      </c>
      <c r="R214" s="1" t="str">
        <f t="shared" si="300"/>
        <v>●</v>
      </c>
      <c r="S214" s="60" t="s">
        <v>55</v>
      </c>
      <c r="T214" s="94">
        <f t="shared" si="301"/>
        <v>0</v>
      </c>
      <c r="U214" s="94" t="str">
        <f t="shared" si="302"/>
        <v>●</v>
      </c>
      <c r="W214" s="94">
        <f t="shared" si="303"/>
        <v>1</v>
      </c>
      <c r="X214" s="10">
        <f t="shared" si="304"/>
      </c>
      <c r="Y214" s="10">
        <f t="shared" si="305"/>
      </c>
      <c r="Z214" s="10">
        <f t="shared" si="306"/>
      </c>
      <c r="AA214" s="1">
        <f t="shared" si="307"/>
        <v>1</v>
      </c>
      <c r="AB214" s="12">
        <f t="shared" si="308"/>
        <v>0</v>
      </c>
      <c r="AC214" s="12">
        <f t="shared" si="309"/>
        <v>114</v>
      </c>
      <c r="AF214" s="12">
        <v>5</v>
      </c>
      <c r="AG214" s="15" t="s">
        <v>70</v>
      </c>
      <c r="AH214" s="13">
        <v>1</v>
      </c>
      <c r="AJ214" s="16">
        <f>IF(AK214="◯",3,"")</f>
        <v>3</v>
      </c>
      <c r="AK214" s="15" t="s">
        <v>168</v>
      </c>
      <c r="AL214" s="12">
        <v>5</v>
      </c>
      <c r="AO214" s="14">
        <f t="shared" si="310"/>
        <v>79</v>
      </c>
      <c r="AP214" s="12">
        <f t="shared" si="311"/>
        <v>2</v>
      </c>
      <c r="AQ214" s="11">
        <f t="shared" si="312"/>
      </c>
      <c r="AR214" s="11"/>
      <c r="AS214" s="10">
        <f t="shared" si="313"/>
      </c>
      <c r="AT214" s="10">
        <f t="shared" si="314"/>
      </c>
      <c r="AU214" s="1">
        <f t="shared" si="315"/>
        <v>0</v>
      </c>
      <c r="AV214" s="10">
        <f t="shared" si="316"/>
      </c>
      <c r="AW214" s="10" t="str">
        <f t="shared" si="317"/>
        <v>◯</v>
      </c>
      <c r="AX214" s="10">
        <f t="shared" si="318"/>
        <v>0</v>
      </c>
      <c r="AZ214" s="1">
        <f t="shared" si="319"/>
      </c>
      <c r="BA214" s="11">
        <f t="shared" si="320"/>
      </c>
      <c r="BB214" s="1">
        <f t="shared" si="321"/>
        <v>1</v>
      </c>
      <c r="BC214" s="1">
        <f t="shared" si="322"/>
        <v>0</v>
      </c>
      <c r="BD214" s="1">
        <f t="shared" si="323"/>
      </c>
      <c r="BE214" s="1">
        <f t="shared" si="324"/>
      </c>
      <c r="BF214" s="1">
        <f t="shared" si="325"/>
      </c>
      <c r="BG214" s="1">
        <f t="shared" si="326"/>
      </c>
      <c r="BH214" s="1">
        <f t="shared" si="327"/>
      </c>
      <c r="BI214" s="1">
        <f t="shared" si="328"/>
      </c>
      <c r="BK214" s="1">
        <f t="shared" si="329"/>
      </c>
      <c r="BL214" s="1">
        <f t="shared" si="330"/>
      </c>
      <c r="BM214" s="1">
        <f t="shared" si="331"/>
        <v>3</v>
      </c>
      <c r="BN214" s="1">
        <f t="shared" si="332"/>
        <v>0</v>
      </c>
    </row>
    <row r="215" spans="1:66" ht="11.25" customHeight="1">
      <c r="A215" s="129" t="s">
        <v>262</v>
      </c>
      <c r="B215" s="90">
        <f t="shared" si="286"/>
        <v>204</v>
      </c>
      <c r="C215" s="11">
        <f t="shared" si="287"/>
        <v>0</v>
      </c>
      <c r="F215" s="79" t="str">
        <f t="shared" si="288"/>
        <v>●</v>
      </c>
      <c r="G215" s="11">
        <f t="shared" si="289"/>
      </c>
      <c r="H215" s="1">
        <f t="shared" si="290"/>
      </c>
      <c r="I215" s="1">
        <f t="shared" si="291"/>
      </c>
      <c r="J215" s="1">
        <f t="shared" si="292"/>
      </c>
      <c r="K215" s="1">
        <f t="shared" si="293"/>
        <v>2</v>
      </c>
      <c r="L215" s="1">
        <f t="shared" si="294"/>
      </c>
      <c r="M215" s="1">
        <f t="shared" si="295"/>
        <v>3</v>
      </c>
      <c r="N215" s="1">
        <f t="shared" si="296"/>
        <v>2</v>
      </c>
      <c r="O215" s="1">
        <f t="shared" si="297"/>
        <v>3</v>
      </c>
      <c r="P215" s="1">
        <f t="shared" si="298"/>
        <v>0</v>
      </c>
      <c r="Q215" s="1">
        <f t="shared" si="299"/>
        <v>0</v>
      </c>
      <c r="R215" s="1" t="str">
        <f t="shared" si="300"/>
        <v>●</v>
      </c>
      <c r="S215" s="60" t="s">
        <v>55</v>
      </c>
      <c r="T215" s="94">
        <f t="shared" si="301"/>
        <v>0</v>
      </c>
      <c r="U215" s="94" t="str">
        <f t="shared" si="302"/>
        <v>●</v>
      </c>
      <c r="W215" s="94">
        <f t="shared" si="303"/>
        <v>0</v>
      </c>
      <c r="X215" s="10" t="str">
        <f t="shared" si="304"/>
        <v>●</v>
      </c>
      <c r="Y215" s="10">
        <f t="shared" si="305"/>
      </c>
      <c r="Z215" s="10">
        <f t="shared" si="306"/>
      </c>
      <c r="AA215" s="1">
        <f t="shared" si="307"/>
        <v>2</v>
      </c>
      <c r="AB215" s="12">
        <f t="shared" si="308"/>
        <v>0</v>
      </c>
      <c r="AC215" s="12">
        <f t="shared" si="309"/>
        <v>114</v>
      </c>
      <c r="AF215" s="12">
        <v>5</v>
      </c>
      <c r="AG215" s="15" t="s">
        <v>70</v>
      </c>
      <c r="AH215" s="13">
        <v>2</v>
      </c>
      <c r="AJ215" s="16">
        <f>IF(AK215="◯",3,"")</f>
        <v>3</v>
      </c>
      <c r="AK215" s="15" t="s">
        <v>168</v>
      </c>
      <c r="AL215" s="41">
        <v>5</v>
      </c>
      <c r="AO215" s="14">
        <f t="shared" si="310"/>
        <v>80</v>
      </c>
      <c r="AP215" s="12">
        <f t="shared" si="311"/>
        <v>3</v>
      </c>
      <c r="AQ215" s="11">
        <f t="shared" si="312"/>
      </c>
      <c r="AR215" s="11"/>
      <c r="AS215" s="10">
        <f t="shared" si="313"/>
      </c>
      <c r="AT215" s="10" t="str">
        <f t="shared" si="314"/>
        <v>◯</v>
      </c>
      <c r="AU215" s="1">
        <f t="shared" si="315"/>
        <v>1</v>
      </c>
      <c r="AV215" s="10">
        <f t="shared" si="316"/>
      </c>
      <c r="AW215" s="10" t="str">
        <f t="shared" si="317"/>
        <v>◯</v>
      </c>
      <c r="AX215" s="10">
        <f t="shared" si="318"/>
        <v>0</v>
      </c>
      <c r="AZ215" s="1">
        <f t="shared" si="319"/>
      </c>
      <c r="BA215" s="11">
        <f t="shared" si="320"/>
      </c>
      <c r="BB215" s="1">
        <f t="shared" si="321"/>
        <v>1</v>
      </c>
      <c r="BC215" s="1">
        <f t="shared" si="322"/>
        <v>0</v>
      </c>
      <c r="BD215" s="1">
        <f t="shared" si="323"/>
      </c>
      <c r="BE215" s="1">
        <f t="shared" si="324"/>
      </c>
      <c r="BF215" s="1">
        <f t="shared" si="325"/>
      </c>
      <c r="BG215" s="1">
        <f t="shared" si="326"/>
      </c>
      <c r="BH215" s="1">
        <f t="shared" si="327"/>
      </c>
      <c r="BI215" s="1">
        <f t="shared" si="328"/>
      </c>
      <c r="BK215" s="1">
        <f t="shared" si="329"/>
      </c>
      <c r="BL215" s="1">
        <f t="shared" si="330"/>
      </c>
      <c r="BM215" s="1">
        <f t="shared" si="331"/>
        <v>3</v>
      </c>
      <c r="BN215" s="1">
        <f t="shared" si="332"/>
        <v>0</v>
      </c>
    </row>
    <row r="216" spans="1:66" ht="11.25" customHeight="1">
      <c r="A216" s="129" t="s">
        <v>262</v>
      </c>
      <c r="B216" s="90">
        <f t="shared" si="286"/>
        <v>205</v>
      </c>
      <c r="C216" s="11">
        <f t="shared" si="287"/>
        <v>0</v>
      </c>
      <c r="F216" s="79">
        <f t="shared" si="288"/>
      </c>
      <c r="G216" s="11">
        <f t="shared" si="289"/>
      </c>
      <c r="H216" s="1">
        <f t="shared" si="290"/>
      </c>
      <c r="I216" s="1">
        <f t="shared" si="291"/>
      </c>
      <c r="J216" s="1">
        <f t="shared" si="292"/>
      </c>
      <c r="K216" s="1">
        <f t="shared" si="293"/>
        <v>0</v>
      </c>
      <c r="L216" s="1">
        <f t="shared" si="294"/>
      </c>
      <c r="M216" s="1">
        <f t="shared" si="295"/>
        <v>3</v>
      </c>
      <c r="N216" s="1">
        <f t="shared" si="296"/>
        <v>0</v>
      </c>
      <c r="O216" s="1">
        <f t="shared" si="297"/>
        <v>4</v>
      </c>
      <c r="P216" s="1">
        <f t="shared" si="298"/>
        <v>0</v>
      </c>
      <c r="Q216" s="1">
        <f t="shared" si="299"/>
        <v>0</v>
      </c>
      <c r="R216" s="1" t="str">
        <f t="shared" si="300"/>
        <v>●</v>
      </c>
      <c r="S216" s="60" t="s">
        <v>55</v>
      </c>
      <c r="T216" s="94">
        <f t="shared" si="301"/>
        <v>0</v>
      </c>
      <c r="U216" s="94" t="str">
        <f t="shared" si="302"/>
        <v>●</v>
      </c>
      <c r="W216" s="94">
        <f t="shared" si="303"/>
        <v>0</v>
      </c>
      <c r="X216" s="10">
        <f t="shared" si="304"/>
      </c>
      <c r="Y216" s="10">
        <f t="shared" si="305"/>
      </c>
      <c r="Z216" s="10">
        <f t="shared" si="306"/>
      </c>
      <c r="AA216" s="1">
        <f t="shared" si="307"/>
        <v>0</v>
      </c>
      <c r="AB216" s="12">
        <f t="shared" si="308"/>
        <v>0</v>
      </c>
      <c r="AC216" s="12">
        <f t="shared" si="309"/>
        <v>114</v>
      </c>
      <c r="AF216" s="12">
        <v>5</v>
      </c>
      <c r="AG216" s="15" t="s">
        <v>70</v>
      </c>
      <c r="AH216" s="13">
        <v>0</v>
      </c>
      <c r="AJ216" s="16">
        <f>IF(AK216="◯",3,"")</f>
        <v>3</v>
      </c>
      <c r="AK216" s="15" t="s">
        <v>168</v>
      </c>
      <c r="AL216" s="12">
        <v>5</v>
      </c>
      <c r="AO216" s="14">
        <f t="shared" si="310"/>
        <v>81</v>
      </c>
      <c r="AP216" s="12">
        <f t="shared" si="311"/>
        <v>4</v>
      </c>
      <c r="AQ216" s="11">
        <f t="shared" si="312"/>
      </c>
      <c r="AR216" s="11"/>
      <c r="AS216" s="10" t="str">
        <f t="shared" si="313"/>
        <v>◎</v>
      </c>
      <c r="AT216" s="10">
        <f t="shared" si="314"/>
      </c>
      <c r="AU216" s="1">
        <f t="shared" si="315"/>
        <v>1</v>
      </c>
      <c r="AV216" s="10">
        <f t="shared" si="316"/>
      </c>
      <c r="AW216" s="10" t="str">
        <f t="shared" si="317"/>
        <v>◯</v>
      </c>
      <c r="AX216" s="10">
        <f t="shared" si="318"/>
        <v>0</v>
      </c>
      <c r="AZ216" s="1">
        <f t="shared" si="319"/>
      </c>
      <c r="BA216" s="11">
        <f t="shared" si="320"/>
      </c>
      <c r="BB216" s="1">
        <f t="shared" si="321"/>
        <v>1</v>
      </c>
      <c r="BC216" s="1">
        <f t="shared" si="322"/>
        <v>0</v>
      </c>
      <c r="BD216" s="1">
        <f t="shared" si="323"/>
      </c>
      <c r="BE216" s="1">
        <f t="shared" si="324"/>
      </c>
      <c r="BF216" s="1">
        <f t="shared" si="325"/>
      </c>
      <c r="BG216" s="1">
        <f t="shared" si="326"/>
      </c>
      <c r="BH216" s="1">
        <f t="shared" si="327"/>
      </c>
      <c r="BI216" s="1">
        <f t="shared" si="328"/>
      </c>
      <c r="BK216" s="1">
        <f t="shared" si="329"/>
      </c>
      <c r="BL216" s="1">
        <f t="shared" si="330"/>
      </c>
      <c r="BM216" s="1">
        <f t="shared" si="331"/>
        <v>3</v>
      </c>
      <c r="BN216" s="1">
        <f t="shared" si="332"/>
        <v>0</v>
      </c>
    </row>
    <row r="217" spans="1:66" ht="11.25" customHeight="1">
      <c r="A217" s="129" t="s">
        <v>262</v>
      </c>
      <c r="B217" s="90">
        <f t="shared" si="286"/>
        <v>206</v>
      </c>
      <c r="C217" s="11">
        <f t="shared" si="287"/>
        <v>0</v>
      </c>
      <c r="F217" s="79" t="str">
        <f t="shared" si="288"/>
        <v>●</v>
      </c>
      <c r="G217" s="11">
        <f t="shared" si="289"/>
      </c>
      <c r="H217" s="1">
        <f t="shared" si="290"/>
      </c>
      <c r="I217" s="1">
        <f t="shared" si="291"/>
      </c>
      <c r="J217" s="1">
        <f t="shared" si="292"/>
      </c>
      <c r="K217" s="1">
        <f t="shared" si="293"/>
        <v>2</v>
      </c>
      <c r="L217" s="1">
        <f t="shared" si="294"/>
      </c>
      <c r="M217" s="1">
        <f t="shared" si="295"/>
        <v>3</v>
      </c>
      <c r="N217" s="1">
        <f t="shared" si="296"/>
        <v>2</v>
      </c>
      <c r="O217" s="1">
        <f t="shared" si="297"/>
        <v>5</v>
      </c>
      <c r="P217" s="1">
        <f t="shared" si="298"/>
        <v>0</v>
      </c>
      <c r="Q217" s="1">
        <f t="shared" si="299"/>
        <v>0</v>
      </c>
      <c r="R217" s="1" t="str">
        <f t="shared" si="300"/>
        <v>●</v>
      </c>
      <c r="S217" s="60" t="s">
        <v>55</v>
      </c>
      <c r="T217" s="94">
        <f t="shared" si="301"/>
        <v>0</v>
      </c>
      <c r="U217" s="94" t="str">
        <f t="shared" si="302"/>
        <v>●</v>
      </c>
      <c r="W217" s="94">
        <f t="shared" si="303"/>
        <v>0</v>
      </c>
      <c r="X217" s="10" t="str">
        <f t="shared" si="304"/>
        <v>●</v>
      </c>
      <c r="Y217" s="10">
        <f t="shared" si="305"/>
      </c>
      <c r="Z217" s="10">
        <f t="shared" si="306"/>
      </c>
      <c r="AA217" s="1">
        <f t="shared" si="307"/>
        <v>2</v>
      </c>
      <c r="AB217" s="12">
        <f t="shared" si="308"/>
        <v>0</v>
      </c>
      <c r="AC217" s="12">
        <f t="shared" si="309"/>
        <v>114</v>
      </c>
      <c r="AF217" s="12">
        <v>5</v>
      </c>
      <c r="AG217" s="15" t="s">
        <v>70</v>
      </c>
      <c r="AH217" s="13">
        <v>2</v>
      </c>
      <c r="AJ217" s="16">
        <f>IF(AK217="◯",3,"")</f>
        <v>3</v>
      </c>
      <c r="AK217" s="15" t="s">
        <v>168</v>
      </c>
      <c r="AL217" s="41">
        <v>5</v>
      </c>
      <c r="AO217" s="14">
        <f t="shared" si="310"/>
        <v>82</v>
      </c>
      <c r="AP217" s="12">
        <f t="shared" si="311"/>
        <v>5</v>
      </c>
      <c r="AQ217" s="11">
        <f t="shared" si="312"/>
      </c>
      <c r="AR217" s="11"/>
      <c r="AS217" s="10">
        <f t="shared" si="313"/>
      </c>
      <c r="AT217" s="10" t="str">
        <f t="shared" si="314"/>
        <v>◯</v>
      </c>
      <c r="AU217" s="1">
        <f t="shared" si="315"/>
        <v>2</v>
      </c>
      <c r="AV217" s="10">
        <f t="shared" si="316"/>
      </c>
      <c r="AW217" s="10" t="str">
        <f t="shared" si="317"/>
        <v>◯</v>
      </c>
      <c r="AX217" s="10">
        <f t="shared" si="318"/>
        <v>0</v>
      </c>
      <c r="AZ217" s="1">
        <f t="shared" si="319"/>
      </c>
      <c r="BA217" s="11">
        <f t="shared" si="320"/>
      </c>
      <c r="BB217" s="1">
        <f t="shared" si="321"/>
        <v>1</v>
      </c>
      <c r="BC217" s="1">
        <f t="shared" si="322"/>
        <v>0</v>
      </c>
      <c r="BD217" s="1">
        <f t="shared" si="323"/>
      </c>
      <c r="BE217" s="1">
        <f t="shared" si="324"/>
      </c>
      <c r="BF217" s="1">
        <f t="shared" si="325"/>
      </c>
      <c r="BG217" s="1">
        <f t="shared" si="326"/>
      </c>
      <c r="BH217" s="1">
        <f t="shared" si="327"/>
      </c>
      <c r="BI217" s="1">
        <f t="shared" si="328"/>
      </c>
      <c r="BK217" s="1">
        <f t="shared" si="329"/>
      </c>
      <c r="BL217" s="1">
        <f t="shared" si="330"/>
      </c>
      <c r="BM217" s="1">
        <f t="shared" si="331"/>
        <v>3</v>
      </c>
      <c r="BN217" s="1">
        <f t="shared" si="332"/>
        <v>0</v>
      </c>
    </row>
    <row r="218" spans="1:66" ht="11.25" customHeight="1">
      <c r="A218" s="129" t="s">
        <v>261</v>
      </c>
      <c r="B218" s="90">
        <f t="shared" si="239"/>
        <v>207</v>
      </c>
      <c r="C218" s="11">
        <f t="shared" si="240"/>
        <v>0</v>
      </c>
      <c r="F218" s="79" t="str">
        <f t="shared" si="241"/>
        <v>●</v>
      </c>
      <c r="G218" s="11">
        <f t="shared" si="242"/>
      </c>
      <c r="H218" s="1">
        <f t="shared" si="243"/>
      </c>
      <c r="I218" s="1">
        <f t="shared" si="244"/>
      </c>
      <c r="J218" s="1">
        <f t="shared" si="245"/>
      </c>
      <c r="K218" s="1">
        <f t="shared" si="246"/>
        <v>2</v>
      </c>
      <c r="L218" s="1">
        <f t="shared" si="247"/>
      </c>
      <c r="M218" s="1">
        <f t="shared" si="248"/>
        <v>3</v>
      </c>
      <c r="N218" s="1">
        <f t="shared" si="249"/>
        <v>2</v>
      </c>
      <c r="O218" s="1">
        <f t="shared" si="250"/>
        <v>6</v>
      </c>
      <c r="P218" s="1">
        <f t="shared" si="251"/>
        <v>0</v>
      </c>
      <c r="Q218" s="1">
        <f t="shared" si="252"/>
        <v>0</v>
      </c>
      <c r="R218" s="1" t="str">
        <f t="shared" si="253"/>
        <v>●</v>
      </c>
      <c r="S218" s="60" t="s">
        <v>55</v>
      </c>
      <c r="T218" s="94">
        <f t="shared" si="254"/>
        <v>0</v>
      </c>
      <c r="U218" s="94" t="str">
        <f t="shared" si="255"/>
        <v>●</v>
      </c>
      <c r="W218" s="94">
        <f t="shared" si="256"/>
        <v>0</v>
      </c>
      <c r="X218" s="10" t="str">
        <f t="shared" si="257"/>
        <v>●</v>
      </c>
      <c r="Y218" s="10">
        <f t="shared" si="258"/>
      </c>
      <c r="Z218" s="10">
        <f t="shared" si="259"/>
      </c>
      <c r="AA218" s="1">
        <f t="shared" si="260"/>
        <v>2</v>
      </c>
      <c r="AB218" s="12">
        <f t="shared" si="261"/>
        <v>0</v>
      </c>
      <c r="AC218" s="12">
        <f t="shared" si="262"/>
        <v>114</v>
      </c>
      <c r="AF218" s="12">
        <v>5</v>
      </c>
      <c r="AG218" s="15" t="s">
        <v>70</v>
      </c>
      <c r="AH218" s="13">
        <v>2</v>
      </c>
      <c r="AJ218" s="16">
        <f aca="true" t="shared" si="333" ref="AJ218:AJ250">IF(AK218="◯",3,"")</f>
        <v>3</v>
      </c>
      <c r="AK218" s="15" t="s">
        <v>168</v>
      </c>
      <c r="AL218" s="12">
        <v>5</v>
      </c>
      <c r="AO218" s="14">
        <f t="shared" si="263"/>
        <v>83</v>
      </c>
      <c r="AP218" s="12">
        <f t="shared" si="264"/>
        <v>6</v>
      </c>
      <c r="AQ218" s="11">
        <f t="shared" si="265"/>
      </c>
      <c r="AR218" s="11"/>
      <c r="AS218" s="10">
        <f t="shared" si="266"/>
      </c>
      <c r="AT218" s="10" t="str">
        <f t="shared" si="267"/>
        <v>◯</v>
      </c>
      <c r="AU218" s="1">
        <f t="shared" si="268"/>
        <v>3</v>
      </c>
      <c r="AV218" s="10">
        <f t="shared" si="269"/>
      </c>
      <c r="AW218" s="10" t="str">
        <f t="shared" si="270"/>
        <v>◯</v>
      </c>
      <c r="AX218" s="10">
        <f t="shared" si="271"/>
        <v>0</v>
      </c>
      <c r="AZ218" s="1">
        <f t="shared" si="272"/>
      </c>
      <c r="BA218" s="11">
        <f t="shared" si="273"/>
      </c>
      <c r="BB218" s="1">
        <f t="shared" si="274"/>
        <v>1</v>
      </c>
      <c r="BC218" s="1">
        <f t="shared" si="275"/>
        <v>0</v>
      </c>
      <c r="BD218" s="1">
        <f t="shared" si="276"/>
      </c>
      <c r="BE218" s="1">
        <f t="shared" si="277"/>
      </c>
      <c r="BF218" s="1">
        <f t="shared" si="278"/>
      </c>
      <c r="BG218" s="1">
        <f t="shared" si="279"/>
      </c>
      <c r="BH218" s="1">
        <f t="shared" si="280"/>
      </c>
      <c r="BI218" s="1">
        <f t="shared" si="281"/>
      </c>
      <c r="BK218" s="1">
        <f t="shared" si="282"/>
      </c>
      <c r="BL218" s="1">
        <f t="shared" si="283"/>
      </c>
      <c r="BM218" s="1">
        <f t="shared" si="284"/>
        <v>3</v>
      </c>
      <c r="BN218" s="1">
        <f t="shared" si="285"/>
        <v>0</v>
      </c>
    </row>
    <row r="219" spans="1:66" ht="11.25" customHeight="1">
      <c r="A219" s="53" t="s">
        <v>263</v>
      </c>
      <c r="B219" s="90">
        <f>IF(AG219="◯",B218+1,IF(AG219="●",B218+1,IF(AG219="△",B218+1,"-")))</f>
        <v>208</v>
      </c>
      <c r="C219" s="11">
        <f t="shared" si="240"/>
        <v>0</v>
      </c>
      <c r="F219" s="79" t="str">
        <f t="shared" si="241"/>
        <v>●</v>
      </c>
      <c r="G219" s="11">
        <f t="shared" si="242"/>
      </c>
      <c r="H219" s="1">
        <f t="shared" si="243"/>
      </c>
      <c r="I219" s="1">
        <f t="shared" si="244"/>
      </c>
      <c r="J219" s="1">
        <f t="shared" si="245"/>
      </c>
      <c r="K219" s="1">
        <f t="shared" si="246"/>
        <v>2</v>
      </c>
      <c r="L219" s="1">
        <f t="shared" si="247"/>
      </c>
      <c r="M219" s="1">
        <f t="shared" si="248"/>
        <v>3</v>
      </c>
      <c r="N219" s="1">
        <f t="shared" si="249"/>
        <v>2</v>
      </c>
      <c r="O219" s="1">
        <f>IF(R219="●",O218+1,IF(R219="△",O218,IF(R219="◯",0,O218)))</f>
        <v>7</v>
      </c>
      <c r="P219" s="1">
        <f>IF(R219="◯",P218+1,IF(R219="△",P218,IF(R219="●",0,P218)))</f>
        <v>0</v>
      </c>
      <c r="Q219" s="1">
        <f t="shared" si="252"/>
        <v>0</v>
      </c>
      <c r="R219" s="1" t="str">
        <f t="shared" si="253"/>
        <v>●</v>
      </c>
      <c r="S219" s="60" t="s">
        <v>55</v>
      </c>
      <c r="T219" s="94">
        <f t="shared" si="254"/>
        <v>0</v>
      </c>
      <c r="U219" s="94" t="str">
        <f t="shared" si="255"/>
        <v>●</v>
      </c>
      <c r="W219" s="94">
        <f>IF(X219="◯",W218+1,IF(X219="△",W218,IF(X219="●",0,W218)))</f>
        <v>0</v>
      </c>
      <c r="X219" s="10" t="str">
        <f t="shared" si="257"/>
        <v>●</v>
      </c>
      <c r="Y219" s="10">
        <f t="shared" si="258"/>
      </c>
      <c r="Z219" s="10">
        <f t="shared" si="259"/>
      </c>
      <c r="AA219" s="1">
        <f t="shared" si="260"/>
        <v>2</v>
      </c>
      <c r="AB219" s="12">
        <f>IF(AG219="◯",AB218+1,IF(AG219="△",AB218,0))</f>
        <v>0</v>
      </c>
      <c r="AC219" s="12">
        <f>IF(AG219="◯",AC218+1,AC218)</f>
        <v>114</v>
      </c>
      <c r="AF219" s="12">
        <v>5</v>
      </c>
      <c r="AG219" s="15" t="s">
        <v>70</v>
      </c>
      <c r="AH219" s="13">
        <v>2</v>
      </c>
      <c r="AJ219" s="16">
        <f t="shared" si="333"/>
        <v>3</v>
      </c>
      <c r="AK219" s="15" t="s">
        <v>168</v>
      </c>
      <c r="AL219" s="41">
        <v>5</v>
      </c>
      <c r="AO219" s="14">
        <f>IF(AK219="◯",AO218+1,AO218)</f>
        <v>84</v>
      </c>
      <c r="AP219" s="12">
        <f>IF(AK219="◯",AP218+1,IF(AK219="△",AP218,0))</f>
        <v>7</v>
      </c>
      <c r="AQ219" s="11">
        <f t="shared" si="265"/>
      </c>
      <c r="AR219" s="11"/>
      <c r="AS219" s="10">
        <f t="shared" si="266"/>
      </c>
      <c r="AT219" s="10" t="str">
        <f t="shared" si="267"/>
        <v>◯</v>
      </c>
      <c r="AU219" s="1">
        <f>IF(AT219="◯",AU218+1,IF(AT219="△",AU218,IF(AT219="●",0,AU218)))</f>
        <v>4</v>
      </c>
      <c r="AV219" s="10">
        <f t="shared" si="269"/>
      </c>
      <c r="AW219" s="10" t="str">
        <f t="shared" si="270"/>
        <v>◯</v>
      </c>
      <c r="AX219" s="10">
        <f t="shared" si="271"/>
        <v>0</v>
      </c>
      <c r="AZ219" s="1">
        <f t="shared" si="272"/>
      </c>
      <c r="BA219" s="11">
        <f t="shared" si="273"/>
      </c>
      <c r="BB219" s="1">
        <f>IF(AZ219="◯",BB218+1,IF(AZ219="△",BB218,IF(AZ219="●",0,BB218)))</f>
        <v>1</v>
      </c>
      <c r="BC219" s="1">
        <f>IF(AZ219="●",BC218+1,IF(AZ219="△",BC218,IF(AZ219="◯",0,BC218)))</f>
        <v>0</v>
      </c>
      <c r="BD219" s="1">
        <f t="shared" si="276"/>
      </c>
      <c r="BE219" s="1">
        <f t="shared" si="277"/>
      </c>
      <c r="BF219" s="1">
        <f t="shared" si="278"/>
      </c>
      <c r="BG219" s="1">
        <f t="shared" si="279"/>
      </c>
      <c r="BH219" s="1">
        <f t="shared" si="280"/>
      </c>
      <c r="BI219" s="1">
        <f t="shared" si="281"/>
      </c>
      <c r="BK219" s="1">
        <f t="shared" si="282"/>
      </c>
      <c r="BL219" s="1">
        <f t="shared" si="283"/>
      </c>
      <c r="BM219" s="1">
        <f>IF(BL219="◯",BM218+1,IF(BL219="△",BM218,IF(BL219="●",0,BM218)))</f>
        <v>3</v>
      </c>
      <c r="BN219" s="1">
        <f>IF(BL219="●",BN218+1,IF(BL219="△",BN218,IF(BL219="◯",0,BN218)))</f>
        <v>0</v>
      </c>
    </row>
    <row r="220" spans="1:66" ht="11.25" customHeight="1">
      <c r="A220" s="53" t="s">
        <v>263</v>
      </c>
      <c r="B220" s="90">
        <f t="shared" si="239"/>
        <v>209</v>
      </c>
      <c r="C220" s="11">
        <f t="shared" si="240"/>
        <v>0</v>
      </c>
      <c r="F220" s="79" t="str">
        <f t="shared" si="241"/>
        <v>◯</v>
      </c>
      <c r="G220" s="11">
        <f t="shared" si="242"/>
      </c>
      <c r="H220" s="1">
        <f t="shared" si="243"/>
      </c>
      <c r="I220" s="1">
        <f t="shared" si="244"/>
      </c>
      <c r="J220" s="1">
        <f t="shared" si="245"/>
      </c>
      <c r="K220" s="1">
        <f t="shared" si="246"/>
      </c>
      <c r="L220" s="1">
        <f t="shared" si="247"/>
        <v>2</v>
      </c>
      <c r="M220" s="1">
        <f t="shared" si="248"/>
        <v>2</v>
      </c>
      <c r="N220" s="1">
        <f t="shared" si="249"/>
        <v>3</v>
      </c>
      <c r="O220" s="1">
        <f t="shared" si="250"/>
        <v>0</v>
      </c>
      <c r="P220" s="1">
        <f t="shared" si="251"/>
        <v>1</v>
      </c>
      <c r="Q220" s="1">
        <f t="shared" si="252"/>
        <v>0</v>
      </c>
      <c r="R220" s="1" t="str">
        <f t="shared" si="253"/>
        <v>◯</v>
      </c>
      <c r="S220" s="60" t="s">
        <v>55</v>
      </c>
      <c r="T220" s="94">
        <f t="shared" si="254"/>
        <v>0</v>
      </c>
      <c r="U220" s="94" t="str">
        <f t="shared" si="255"/>
        <v>◯</v>
      </c>
      <c r="W220" s="94">
        <f t="shared" si="256"/>
        <v>1</v>
      </c>
      <c r="X220" s="10" t="str">
        <f t="shared" si="257"/>
        <v>◯</v>
      </c>
      <c r="Y220" s="10">
        <f t="shared" si="258"/>
      </c>
      <c r="Z220" s="10">
        <f t="shared" si="259"/>
      </c>
      <c r="AA220" s="1">
        <f t="shared" si="260"/>
      </c>
      <c r="AB220" s="12">
        <f t="shared" si="261"/>
        <v>1</v>
      </c>
      <c r="AC220" s="12">
        <f t="shared" si="262"/>
        <v>115</v>
      </c>
      <c r="AF220" s="12">
        <v>5</v>
      </c>
      <c r="AG220" s="15" t="s">
        <v>168</v>
      </c>
      <c r="AH220" s="16">
        <f aca="true" t="shared" si="334" ref="AH220:AH250">IF(AG220="◯",3,"")</f>
        <v>3</v>
      </c>
      <c r="AJ220" s="13">
        <v>2</v>
      </c>
      <c r="AK220" s="15" t="str">
        <f aca="true" t="shared" si="335" ref="AK220:AK250">IF(AG220="◯","●",IF(AG220="","",""))</f>
        <v>●</v>
      </c>
      <c r="AL220" s="12">
        <v>5</v>
      </c>
      <c r="AO220" s="14">
        <f t="shared" si="263"/>
        <v>84</v>
      </c>
      <c r="AP220" s="12">
        <f t="shared" si="264"/>
        <v>0</v>
      </c>
      <c r="AQ220" s="11">
        <f t="shared" si="265"/>
        <v>2</v>
      </c>
      <c r="AR220" s="11"/>
      <c r="AS220" s="10">
        <f t="shared" si="266"/>
      </c>
      <c r="AT220" s="10" t="str">
        <f t="shared" si="267"/>
        <v>●</v>
      </c>
      <c r="AU220" s="1">
        <f t="shared" si="268"/>
        <v>0</v>
      </c>
      <c r="AV220" s="10">
        <f t="shared" si="269"/>
      </c>
      <c r="AW220" s="10" t="str">
        <f t="shared" si="270"/>
        <v>●</v>
      </c>
      <c r="AX220" s="10">
        <f t="shared" si="271"/>
        <v>0</v>
      </c>
      <c r="AZ220" s="1">
        <f t="shared" si="272"/>
      </c>
      <c r="BA220" s="11">
        <f t="shared" si="273"/>
      </c>
      <c r="BB220" s="1">
        <f t="shared" si="274"/>
        <v>1</v>
      </c>
      <c r="BC220" s="1">
        <f t="shared" si="275"/>
        <v>0</v>
      </c>
      <c r="BD220" s="1">
        <f t="shared" si="276"/>
      </c>
      <c r="BE220" s="1">
        <f t="shared" si="277"/>
      </c>
      <c r="BF220" s="1">
        <f t="shared" si="278"/>
      </c>
      <c r="BG220" s="1">
        <f t="shared" si="279"/>
      </c>
      <c r="BH220" s="1">
        <f t="shared" si="280"/>
      </c>
      <c r="BI220" s="1">
        <f t="shared" si="281"/>
      </c>
      <c r="BK220" s="1">
        <f t="shared" si="282"/>
      </c>
      <c r="BL220" s="1">
        <f t="shared" si="283"/>
      </c>
      <c r="BM220" s="1">
        <f t="shared" si="284"/>
        <v>3</v>
      </c>
      <c r="BN220" s="1">
        <f t="shared" si="285"/>
        <v>0</v>
      </c>
    </row>
    <row r="221" spans="1:66" ht="11.25" customHeight="1">
      <c r="A221" s="53" t="s">
        <v>263</v>
      </c>
      <c r="B221" s="90">
        <f t="shared" si="239"/>
        <v>210</v>
      </c>
      <c r="C221" s="11">
        <f t="shared" si="240"/>
        <v>0</v>
      </c>
      <c r="F221" s="79" t="str">
        <f t="shared" si="241"/>
        <v>◯</v>
      </c>
      <c r="G221" s="11">
        <f t="shared" si="242"/>
      </c>
      <c r="H221" s="1">
        <f t="shared" si="243"/>
      </c>
      <c r="I221" s="1">
        <f t="shared" si="244"/>
      </c>
      <c r="J221" s="1">
        <f t="shared" si="245"/>
      </c>
      <c r="K221" s="1">
        <f t="shared" si="246"/>
      </c>
      <c r="L221" s="1">
        <f t="shared" si="247"/>
        <v>2</v>
      </c>
      <c r="M221" s="1">
        <f t="shared" si="248"/>
        <v>2</v>
      </c>
      <c r="N221" s="1">
        <f t="shared" si="249"/>
        <v>3</v>
      </c>
      <c r="O221" s="1">
        <f t="shared" si="250"/>
        <v>0</v>
      </c>
      <c r="P221" s="1">
        <f t="shared" si="251"/>
        <v>2</v>
      </c>
      <c r="Q221" s="1">
        <f t="shared" si="252"/>
        <v>0</v>
      </c>
      <c r="R221" s="1" t="str">
        <f t="shared" si="253"/>
        <v>◯</v>
      </c>
      <c r="S221" s="60" t="s">
        <v>55</v>
      </c>
      <c r="T221" s="94">
        <f t="shared" si="254"/>
        <v>0</v>
      </c>
      <c r="U221" s="94" t="str">
        <f t="shared" si="255"/>
        <v>◯</v>
      </c>
      <c r="W221" s="94">
        <f t="shared" si="256"/>
        <v>2</v>
      </c>
      <c r="X221" s="10" t="str">
        <f t="shared" si="257"/>
        <v>◯</v>
      </c>
      <c r="Y221" s="10">
        <f t="shared" si="258"/>
      </c>
      <c r="Z221" s="10">
        <f t="shared" si="259"/>
      </c>
      <c r="AA221" s="1">
        <f t="shared" si="260"/>
      </c>
      <c r="AB221" s="12">
        <f t="shared" si="261"/>
        <v>2</v>
      </c>
      <c r="AC221" s="12">
        <f t="shared" si="262"/>
        <v>116</v>
      </c>
      <c r="AF221" s="12">
        <v>5</v>
      </c>
      <c r="AG221" s="15" t="s">
        <v>168</v>
      </c>
      <c r="AH221" s="16">
        <f t="shared" si="334"/>
        <v>3</v>
      </c>
      <c r="AJ221" s="13">
        <v>2</v>
      </c>
      <c r="AK221" s="15" t="str">
        <f t="shared" si="335"/>
        <v>●</v>
      </c>
      <c r="AL221" s="41">
        <v>5</v>
      </c>
      <c r="AO221" s="14">
        <f t="shared" si="263"/>
        <v>84</v>
      </c>
      <c r="AP221" s="12">
        <f t="shared" si="264"/>
        <v>0</v>
      </c>
      <c r="AQ221" s="11">
        <f t="shared" si="265"/>
        <v>2</v>
      </c>
      <c r="AR221" s="11"/>
      <c r="AS221" s="10">
        <f t="shared" si="266"/>
      </c>
      <c r="AT221" s="10" t="str">
        <f t="shared" si="267"/>
        <v>●</v>
      </c>
      <c r="AU221" s="1">
        <f t="shared" si="268"/>
        <v>0</v>
      </c>
      <c r="AV221" s="10">
        <f t="shared" si="269"/>
      </c>
      <c r="AW221" s="10" t="str">
        <f t="shared" si="270"/>
        <v>●</v>
      </c>
      <c r="AX221" s="10">
        <f t="shared" si="271"/>
        <v>0</v>
      </c>
      <c r="AZ221" s="1">
        <f t="shared" si="272"/>
      </c>
      <c r="BA221" s="11">
        <f t="shared" si="273"/>
      </c>
      <c r="BB221" s="1">
        <f t="shared" si="274"/>
        <v>1</v>
      </c>
      <c r="BC221" s="1">
        <f t="shared" si="275"/>
        <v>0</v>
      </c>
      <c r="BD221" s="1">
        <f t="shared" si="276"/>
      </c>
      <c r="BE221" s="1">
        <f t="shared" si="277"/>
      </c>
      <c r="BF221" s="1">
        <f t="shared" si="278"/>
      </c>
      <c r="BG221" s="1">
        <f t="shared" si="279"/>
      </c>
      <c r="BH221" s="1">
        <f t="shared" si="280"/>
      </c>
      <c r="BI221" s="1">
        <f t="shared" si="281"/>
      </c>
      <c r="BK221" s="1">
        <f t="shared" si="282"/>
      </c>
      <c r="BL221" s="1">
        <f t="shared" si="283"/>
      </c>
      <c r="BM221" s="1">
        <f t="shared" si="284"/>
        <v>3</v>
      </c>
      <c r="BN221" s="1">
        <f t="shared" si="285"/>
        <v>0</v>
      </c>
    </row>
    <row r="222" spans="1:66" ht="11.25" customHeight="1">
      <c r="A222" s="129"/>
      <c r="B222" s="90">
        <f t="shared" si="239"/>
        <v>211</v>
      </c>
      <c r="C222" s="11">
        <f t="shared" si="240"/>
        <v>0</v>
      </c>
      <c r="F222" s="79">
        <f t="shared" si="241"/>
      </c>
      <c r="G222" s="11">
        <f t="shared" si="242"/>
      </c>
      <c r="H222" s="1">
        <f t="shared" si="243"/>
      </c>
      <c r="I222" s="1">
        <f t="shared" si="244"/>
      </c>
      <c r="J222" s="1">
        <f t="shared" si="245"/>
      </c>
      <c r="K222" s="1">
        <f t="shared" si="246"/>
      </c>
      <c r="L222" s="1">
        <f t="shared" si="247"/>
      </c>
      <c r="M222" s="1">
        <f t="shared" si="248"/>
      </c>
      <c r="N222" s="1">
        <f t="shared" si="249"/>
      </c>
      <c r="O222" s="1">
        <f t="shared" si="250"/>
        <v>0</v>
      </c>
      <c r="P222" s="1">
        <f t="shared" si="251"/>
        <v>2</v>
      </c>
      <c r="Q222" s="1">
        <f t="shared" si="252"/>
      </c>
      <c r="R222" s="1">
        <f t="shared" si="253"/>
      </c>
      <c r="T222" s="94">
        <f t="shared" si="254"/>
        <v>0</v>
      </c>
      <c r="U222" s="94" t="str">
        <f t="shared" si="255"/>
        <v>◯</v>
      </c>
      <c r="W222" s="94">
        <f t="shared" si="256"/>
        <v>3</v>
      </c>
      <c r="X222" s="10" t="str">
        <f t="shared" si="257"/>
        <v>◯</v>
      </c>
      <c r="Y222" s="10">
        <f t="shared" si="258"/>
      </c>
      <c r="Z222" s="10">
        <f t="shared" si="259"/>
      </c>
      <c r="AA222" s="1">
        <f t="shared" si="260"/>
      </c>
      <c r="AB222" s="12">
        <f t="shared" si="261"/>
        <v>3</v>
      </c>
      <c r="AC222" s="12">
        <f t="shared" si="262"/>
        <v>117</v>
      </c>
      <c r="AF222" s="12">
        <v>5</v>
      </c>
      <c r="AG222" s="15" t="s">
        <v>168</v>
      </c>
      <c r="AH222" s="16">
        <f t="shared" si="334"/>
        <v>3</v>
      </c>
      <c r="AJ222" s="13">
        <v>2</v>
      </c>
      <c r="AK222" s="15" t="str">
        <f>IF(AG222="◯","●",IF(AG222="","",""))</f>
        <v>●</v>
      </c>
      <c r="AL222" s="41">
        <v>5</v>
      </c>
      <c r="AO222" s="14">
        <f t="shared" si="263"/>
        <v>84</v>
      </c>
      <c r="AP222" s="12">
        <f t="shared" si="264"/>
        <v>0</v>
      </c>
      <c r="AQ222" s="11">
        <f t="shared" si="265"/>
        <v>2</v>
      </c>
      <c r="AR222" s="11"/>
      <c r="AS222" s="10">
        <f t="shared" si="266"/>
      </c>
      <c r="AT222" s="10" t="str">
        <f t="shared" si="267"/>
        <v>●</v>
      </c>
      <c r="AU222" s="1">
        <f t="shared" si="268"/>
        <v>0</v>
      </c>
      <c r="AV222" s="10">
        <f t="shared" si="269"/>
      </c>
      <c r="AW222" s="10" t="str">
        <f t="shared" si="270"/>
        <v>●</v>
      </c>
      <c r="AX222" s="10">
        <f t="shared" si="271"/>
        <v>0</v>
      </c>
      <c r="AY222" s="20" t="s">
        <v>55</v>
      </c>
      <c r="AZ222" s="1" t="str">
        <f t="shared" si="272"/>
        <v>●</v>
      </c>
      <c r="BA222" s="11">
        <f t="shared" si="273"/>
        <v>0</v>
      </c>
      <c r="BB222" s="1">
        <f t="shared" si="274"/>
        <v>0</v>
      </c>
      <c r="BC222" s="1">
        <f t="shared" si="275"/>
        <v>1</v>
      </c>
      <c r="BD222" s="1">
        <f t="shared" si="276"/>
        <v>2</v>
      </c>
      <c r="BE222" s="1">
        <f t="shared" si="277"/>
        <v>3</v>
      </c>
      <c r="BF222" s="1">
        <f t="shared" si="278"/>
      </c>
      <c r="BG222" s="1">
        <f t="shared" si="279"/>
        <v>2</v>
      </c>
      <c r="BH222" s="1">
        <f t="shared" si="280"/>
      </c>
      <c r="BI222" s="1">
        <f t="shared" si="281"/>
      </c>
      <c r="BK222" s="1">
        <f t="shared" si="282"/>
      </c>
      <c r="BL222" s="1" t="str">
        <f t="shared" si="283"/>
        <v>●</v>
      </c>
      <c r="BM222" s="1">
        <f t="shared" si="284"/>
        <v>0</v>
      </c>
      <c r="BN222" s="1">
        <f t="shared" si="285"/>
        <v>1</v>
      </c>
    </row>
    <row r="223" spans="1:66" ht="11.25" customHeight="1">
      <c r="A223" s="53" t="s">
        <v>269</v>
      </c>
      <c r="B223" s="90">
        <f t="shared" si="239"/>
        <v>212</v>
      </c>
      <c r="C223" s="11">
        <f t="shared" si="240"/>
        <v>0</v>
      </c>
      <c r="F223" s="79">
        <f t="shared" si="241"/>
      </c>
      <c r="G223" s="11">
        <f t="shared" si="242"/>
      </c>
      <c r="H223" s="1">
        <f t="shared" si="243"/>
        <v>1</v>
      </c>
      <c r="I223" s="1">
        <f t="shared" si="244"/>
        <v>1</v>
      </c>
      <c r="J223" s="1" t="str">
        <f t="shared" si="245"/>
        <v>△</v>
      </c>
      <c r="K223" s="1">
        <f t="shared" si="246"/>
      </c>
      <c r="L223" s="1">
        <f t="shared" si="247"/>
      </c>
      <c r="M223" s="1">
        <f t="shared" si="248"/>
        <v>1</v>
      </c>
      <c r="N223" s="1">
        <f t="shared" si="249"/>
        <v>1</v>
      </c>
      <c r="O223" s="1">
        <f t="shared" si="250"/>
        <v>0</v>
      </c>
      <c r="P223" s="1">
        <f t="shared" si="251"/>
        <v>2</v>
      </c>
      <c r="Q223" s="1">
        <f t="shared" si="252"/>
        <v>0</v>
      </c>
      <c r="R223" s="1" t="str">
        <f t="shared" si="253"/>
        <v>△</v>
      </c>
      <c r="S223" s="60" t="s">
        <v>55</v>
      </c>
      <c r="T223" s="94" t="str">
        <f t="shared" si="254"/>
        <v>△</v>
      </c>
      <c r="U223" s="94" t="str">
        <f t="shared" si="255"/>
        <v>△</v>
      </c>
      <c r="W223" s="94">
        <f t="shared" si="256"/>
        <v>3</v>
      </c>
      <c r="X223" s="10">
        <f t="shared" si="257"/>
      </c>
      <c r="Y223" s="10">
        <f t="shared" si="258"/>
      </c>
      <c r="Z223" s="10">
        <f t="shared" si="259"/>
        <v>1</v>
      </c>
      <c r="AA223" s="1">
        <f t="shared" si="260"/>
      </c>
      <c r="AB223" s="12">
        <f t="shared" si="261"/>
        <v>3</v>
      </c>
      <c r="AC223" s="12">
        <f t="shared" si="262"/>
        <v>117</v>
      </c>
      <c r="AF223" s="12">
        <v>5</v>
      </c>
      <c r="AG223" s="15" t="s">
        <v>93</v>
      </c>
      <c r="AH223" s="41">
        <v>1</v>
      </c>
      <c r="AI223" s="41" t="s">
        <v>93</v>
      </c>
      <c r="AJ223" s="41">
        <v>1</v>
      </c>
      <c r="AK223" s="15" t="s">
        <v>93</v>
      </c>
      <c r="AL223" s="41">
        <v>5</v>
      </c>
      <c r="AO223" s="14">
        <f t="shared" si="263"/>
        <v>84</v>
      </c>
      <c r="AP223" s="12">
        <f t="shared" si="264"/>
        <v>0</v>
      </c>
      <c r="AQ223" s="11">
        <f t="shared" si="265"/>
      </c>
      <c r="AR223" s="11"/>
      <c r="AS223" s="10">
        <f t="shared" si="266"/>
      </c>
      <c r="AT223" s="10">
        <f t="shared" si="267"/>
      </c>
      <c r="AU223" s="1">
        <f t="shared" si="268"/>
        <v>0</v>
      </c>
      <c r="AV223" s="10">
        <f t="shared" si="269"/>
      </c>
      <c r="AW223" s="10" t="str">
        <f t="shared" si="270"/>
        <v>△</v>
      </c>
      <c r="AX223" s="10" t="str">
        <f t="shared" si="271"/>
        <v>△</v>
      </c>
      <c r="AZ223" s="1">
        <f t="shared" si="272"/>
      </c>
      <c r="BA223" s="11">
        <f t="shared" si="273"/>
      </c>
      <c r="BB223" s="1">
        <f t="shared" si="274"/>
        <v>0</v>
      </c>
      <c r="BC223" s="1">
        <f t="shared" si="275"/>
        <v>1</v>
      </c>
      <c r="BD223" s="1">
        <f t="shared" si="276"/>
      </c>
      <c r="BE223" s="1">
        <f t="shared" si="277"/>
      </c>
      <c r="BF223" s="1">
        <f t="shared" si="278"/>
      </c>
      <c r="BG223" s="1">
        <f t="shared" si="279"/>
      </c>
      <c r="BH223" s="1">
        <f t="shared" si="280"/>
      </c>
      <c r="BI223" s="1">
        <f t="shared" si="281"/>
      </c>
      <c r="BK223" s="1">
        <f t="shared" si="282"/>
      </c>
      <c r="BL223" s="1">
        <f t="shared" si="283"/>
      </c>
      <c r="BM223" s="1">
        <f t="shared" si="284"/>
        <v>0</v>
      </c>
      <c r="BN223" s="1">
        <f t="shared" si="285"/>
        <v>1</v>
      </c>
    </row>
    <row r="224" spans="1:66" ht="11.25" customHeight="1">
      <c r="A224" s="53" t="s">
        <v>270</v>
      </c>
      <c r="B224" s="90">
        <f t="shared" si="239"/>
        <v>213</v>
      </c>
      <c r="C224" s="11">
        <f t="shared" si="240"/>
        <v>0</v>
      </c>
      <c r="F224" s="79">
        <f t="shared" si="241"/>
      </c>
      <c r="G224" s="11">
        <f t="shared" si="242"/>
      </c>
      <c r="H224" s="1">
        <f t="shared" si="243"/>
        <v>2</v>
      </c>
      <c r="I224" s="1">
        <f t="shared" si="244"/>
        <v>0</v>
      </c>
      <c r="J224" s="1" t="str">
        <f t="shared" si="245"/>
        <v>△</v>
      </c>
      <c r="K224" s="1">
        <f t="shared" si="246"/>
      </c>
      <c r="L224" s="1">
        <f t="shared" si="247"/>
      </c>
      <c r="M224" s="1">
        <f t="shared" si="248"/>
        <v>2</v>
      </c>
      <c r="N224" s="1">
        <f t="shared" si="249"/>
        <v>0</v>
      </c>
      <c r="O224" s="1">
        <f t="shared" si="250"/>
        <v>0</v>
      </c>
      <c r="P224" s="1">
        <f t="shared" si="251"/>
        <v>2</v>
      </c>
      <c r="Q224" s="1">
        <f t="shared" si="252"/>
        <v>0</v>
      </c>
      <c r="R224" s="1" t="str">
        <f t="shared" si="253"/>
        <v>△</v>
      </c>
      <c r="S224" s="60" t="s">
        <v>55</v>
      </c>
      <c r="T224" s="94" t="str">
        <f t="shared" si="254"/>
        <v>△</v>
      </c>
      <c r="U224" s="94" t="str">
        <f t="shared" si="255"/>
        <v>△</v>
      </c>
      <c r="W224" s="94">
        <f t="shared" si="256"/>
        <v>3</v>
      </c>
      <c r="X224" s="10">
        <f t="shared" si="257"/>
      </c>
      <c r="Y224" s="10">
        <f t="shared" si="258"/>
      </c>
      <c r="Z224" s="10">
        <f t="shared" si="259"/>
        <v>0</v>
      </c>
      <c r="AA224" s="1">
        <f t="shared" si="260"/>
      </c>
      <c r="AB224" s="12">
        <f t="shared" si="261"/>
        <v>3</v>
      </c>
      <c r="AC224" s="12">
        <f t="shared" si="262"/>
        <v>117</v>
      </c>
      <c r="AF224" s="12">
        <v>5</v>
      </c>
      <c r="AG224" s="15" t="s">
        <v>93</v>
      </c>
      <c r="AH224" s="41">
        <v>0</v>
      </c>
      <c r="AI224" s="41" t="s">
        <v>93</v>
      </c>
      <c r="AJ224" s="41">
        <v>2</v>
      </c>
      <c r="AK224" s="15" t="s">
        <v>93</v>
      </c>
      <c r="AL224" s="41">
        <v>5</v>
      </c>
      <c r="AO224" s="14">
        <f t="shared" si="263"/>
        <v>84</v>
      </c>
      <c r="AP224" s="12">
        <f t="shared" si="264"/>
        <v>0</v>
      </c>
      <c r="AQ224" s="11">
        <f t="shared" si="265"/>
      </c>
      <c r="AR224" s="11"/>
      <c r="AS224" s="10">
        <f t="shared" si="266"/>
      </c>
      <c r="AT224" s="10">
        <f t="shared" si="267"/>
      </c>
      <c r="AU224" s="1">
        <f t="shared" si="268"/>
        <v>0</v>
      </c>
      <c r="AV224" s="10">
        <f t="shared" si="269"/>
      </c>
      <c r="AW224" s="10" t="str">
        <f t="shared" si="270"/>
        <v>△</v>
      </c>
      <c r="AX224" s="10" t="str">
        <f t="shared" si="271"/>
        <v>△</v>
      </c>
      <c r="AZ224" s="1">
        <f t="shared" si="272"/>
      </c>
      <c r="BA224" s="11">
        <f t="shared" si="273"/>
      </c>
      <c r="BB224" s="1">
        <f t="shared" si="274"/>
        <v>0</v>
      </c>
      <c r="BC224" s="1">
        <f t="shared" si="275"/>
        <v>1</v>
      </c>
      <c r="BD224" s="1">
        <f t="shared" si="276"/>
      </c>
      <c r="BE224" s="1">
        <f t="shared" si="277"/>
      </c>
      <c r="BF224" s="1">
        <f t="shared" si="278"/>
      </c>
      <c r="BG224" s="1">
        <f t="shared" si="279"/>
      </c>
      <c r="BH224" s="1">
        <f t="shared" si="280"/>
      </c>
      <c r="BI224" s="1">
        <f t="shared" si="281"/>
      </c>
      <c r="BK224" s="1">
        <f t="shared" si="282"/>
      </c>
      <c r="BL224" s="1">
        <f t="shared" si="283"/>
      </c>
      <c r="BM224" s="1">
        <f t="shared" si="284"/>
        <v>0</v>
      </c>
      <c r="BN224" s="1">
        <f t="shared" si="285"/>
        <v>1</v>
      </c>
    </row>
    <row r="225" spans="1:66" ht="11.25" customHeight="1">
      <c r="A225" s="129" t="s">
        <v>271</v>
      </c>
      <c r="B225" s="90">
        <f t="shared" si="239"/>
        <v>214</v>
      </c>
      <c r="C225" s="11">
        <f t="shared" si="240"/>
        <v>0</v>
      </c>
      <c r="F225" s="79">
        <f t="shared" si="241"/>
      </c>
      <c r="G225" s="11">
        <f t="shared" si="242"/>
      </c>
      <c r="H225" s="1">
        <f t="shared" si="243"/>
      </c>
      <c r="I225" s="1">
        <f t="shared" si="244"/>
      </c>
      <c r="J225" s="1">
        <f t="shared" si="245"/>
      </c>
      <c r="K225" s="1">
        <f t="shared" si="246"/>
      </c>
      <c r="L225" s="1">
        <f t="shared" si="247"/>
      </c>
      <c r="M225" s="1">
        <f t="shared" si="248"/>
      </c>
      <c r="N225" s="1">
        <f t="shared" si="249"/>
      </c>
      <c r="O225" s="1">
        <f t="shared" si="250"/>
        <v>0</v>
      </c>
      <c r="P225" s="1">
        <f t="shared" si="251"/>
        <v>2</v>
      </c>
      <c r="Q225" s="1">
        <f t="shared" si="252"/>
      </c>
      <c r="R225" s="1">
        <f t="shared" si="253"/>
      </c>
      <c r="T225" s="94">
        <f t="shared" si="254"/>
        <v>0</v>
      </c>
      <c r="U225" s="94" t="str">
        <f t="shared" si="255"/>
        <v>◯</v>
      </c>
      <c r="W225" s="94">
        <f t="shared" si="256"/>
        <v>3</v>
      </c>
      <c r="X225" s="10">
        <f t="shared" si="257"/>
      </c>
      <c r="Y225" s="10">
        <f t="shared" si="258"/>
      </c>
      <c r="Z225" s="10">
        <f t="shared" si="259"/>
      </c>
      <c r="AA225" s="1">
        <f t="shared" si="260"/>
      </c>
      <c r="AB225" s="12">
        <f t="shared" si="261"/>
        <v>4</v>
      </c>
      <c r="AC225" s="12">
        <f t="shared" si="262"/>
        <v>118</v>
      </c>
      <c r="AF225" s="12">
        <v>5</v>
      </c>
      <c r="AG225" s="15" t="s">
        <v>168</v>
      </c>
      <c r="AH225" s="16">
        <f t="shared" si="334"/>
        <v>3</v>
      </c>
      <c r="AJ225" s="13">
        <v>1</v>
      </c>
      <c r="AK225" s="15" t="str">
        <f t="shared" si="335"/>
        <v>●</v>
      </c>
      <c r="AL225" s="41">
        <v>5</v>
      </c>
      <c r="AO225" s="14">
        <f t="shared" si="263"/>
        <v>84</v>
      </c>
      <c r="AP225" s="12">
        <f t="shared" si="264"/>
        <v>0</v>
      </c>
      <c r="AQ225" s="11">
        <f t="shared" si="265"/>
        <v>1</v>
      </c>
      <c r="AR225" s="11"/>
      <c r="AS225" s="10">
        <f t="shared" si="266"/>
      </c>
      <c r="AT225" s="10">
        <f t="shared" si="267"/>
      </c>
      <c r="AU225" s="1">
        <f t="shared" si="268"/>
        <v>0</v>
      </c>
      <c r="AV225" s="10">
        <f t="shared" si="269"/>
      </c>
      <c r="AW225" s="10" t="str">
        <f t="shared" si="270"/>
        <v>●</v>
      </c>
      <c r="AX225" s="10">
        <f t="shared" si="271"/>
        <v>0</v>
      </c>
      <c r="AY225" s="20" t="s">
        <v>55</v>
      </c>
      <c r="AZ225" s="1" t="str">
        <f t="shared" si="272"/>
        <v>●</v>
      </c>
      <c r="BA225" s="11">
        <f t="shared" si="273"/>
        <v>0</v>
      </c>
      <c r="BB225" s="1">
        <f t="shared" si="274"/>
        <v>0</v>
      </c>
      <c r="BC225" s="1">
        <f t="shared" si="275"/>
        <v>2</v>
      </c>
      <c r="BD225" s="1">
        <f t="shared" si="276"/>
        <v>1</v>
      </c>
      <c r="BE225" s="1">
        <f t="shared" si="277"/>
        <v>3</v>
      </c>
      <c r="BF225" s="1">
        <f t="shared" si="278"/>
      </c>
      <c r="BG225" s="1">
        <f t="shared" si="279"/>
        <v>1</v>
      </c>
      <c r="BH225" s="1">
        <f t="shared" si="280"/>
      </c>
      <c r="BI225" s="1">
        <f t="shared" si="281"/>
      </c>
      <c r="BK225" s="1">
        <f t="shared" si="282"/>
      </c>
      <c r="BL225" s="1">
        <f t="shared" si="283"/>
      </c>
      <c r="BM225" s="1">
        <f t="shared" si="284"/>
        <v>0</v>
      </c>
      <c r="BN225" s="1">
        <f t="shared" si="285"/>
        <v>1</v>
      </c>
    </row>
    <row r="226" spans="1:66" ht="11.25" customHeight="1">
      <c r="A226" s="129" t="s">
        <v>271</v>
      </c>
      <c r="B226" s="90">
        <f t="shared" si="239"/>
        <v>215</v>
      </c>
      <c r="C226" s="11">
        <f t="shared" si="240"/>
        <v>0</v>
      </c>
      <c r="F226" s="79">
        <f t="shared" si="241"/>
      </c>
      <c r="G226" s="11">
        <f t="shared" si="242"/>
      </c>
      <c r="H226" s="1">
        <f t="shared" si="243"/>
      </c>
      <c r="I226" s="1">
        <f t="shared" si="244"/>
      </c>
      <c r="J226" s="1">
        <f t="shared" si="245"/>
      </c>
      <c r="K226" s="1">
        <f t="shared" si="246"/>
      </c>
      <c r="L226" s="1">
        <f t="shared" si="247"/>
      </c>
      <c r="M226" s="1">
        <f t="shared" si="248"/>
      </c>
      <c r="N226" s="1">
        <f t="shared" si="249"/>
      </c>
      <c r="O226" s="1">
        <f t="shared" si="250"/>
        <v>0</v>
      </c>
      <c r="P226" s="1">
        <f t="shared" si="251"/>
        <v>2</v>
      </c>
      <c r="Q226" s="1">
        <f t="shared" si="252"/>
      </c>
      <c r="R226" s="1">
        <f t="shared" si="253"/>
      </c>
      <c r="T226" s="94">
        <f t="shared" si="254"/>
        <v>0</v>
      </c>
      <c r="U226" s="94" t="str">
        <f t="shared" si="255"/>
        <v>●</v>
      </c>
      <c r="W226" s="94">
        <f t="shared" si="256"/>
        <v>3</v>
      </c>
      <c r="X226" s="10">
        <f t="shared" si="257"/>
      </c>
      <c r="Y226" s="10">
        <f t="shared" si="258"/>
      </c>
      <c r="Z226" s="10">
        <f t="shared" si="259"/>
      </c>
      <c r="AA226" s="1">
        <f t="shared" si="260"/>
        <v>1</v>
      </c>
      <c r="AB226" s="12">
        <f t="shared" si="261"/>
        <v>0</v>
      </c>
      <c r="AC226" s="12">
        <f t="shared" si="262"/>
        <v>118</v>
      </c>
      <c r="AF226" s="12">
        <v>5</v>
      </c>
      <c r="AG226" s="15" t="s">
        <v>70</v>
      </c>
      <c r="AH226" s="13">
        <v>1</v>
      </c>
      <c r="AJ226" s="16">
        <f t="shared" si="333"/>
        <v>3</v>
      </c>
      <c r="AK226" s="15" t="s">
        <v>168</v>
      </c>
      <c r="AL226" s="41">
        <v>5</v>
      </c>
      <c r="AO226" s="14">
        <f t="shared" si="263"/>
        <v>85</v>
      </c>
      <c r="AP226" s="12">
        <f t="shared" si="264"/>
        <v>1</v>
      </c>
      <c r="AQ226" s="11">
        <f t="shared" si="265"/>
      </c>
      <c r="AR226" s="11"/>
      <c r="AS226" s="10">
        <f t="shared" si="266"/>
      </c>
      <c r="AT226" s="10">
        <f t="shared" si="267"/>
      </c>
      <c r="AU226" s="1">
        <f t="shared" si="268"/>
        <v>0</v>
      </c>
      <c r="AV226" s="10">
        <f t="shared" si="269"/>
      </c>
      <c r="AW226" s="10" t="str">
        <f t="shared" si="270"/>
        <v>◯</v>
      </c>
      <c r="AX226" s="10">
        <f t="shared" si="271"/>
        <v>0</v>
      </c>
      <c r="AY226" s="20" t="s">
        <v>55</v>
      </c>
      <c r="AZ226" s="1" t="str">
        <f t="shared" si="272"/>
        <v>◯</v>
      </c>
      <c r="BA226" s="11">
        <f t="shared" si="273"/>
        <v>0</v>
      </c>
      <c r="BB226" s="1">
        <f t="shared" si="274"/>
        <v>1</v>
      </c>
      <c r="BC226" s="1">
        <f t="shared" si="275"/>
        <v>0</v>
      </c>
      <c r="BD226" s="1">
        <f t="shared" si="276"/>
        <v>3</v>
      </c>
      <c r="BE226" s="1">
        <f t="shared" si="277"/>
        <v>1</v>
      </c>
      <c r="BF226" s="1">
        <f t="shared" si="278"/>
        <v>1</v>
      </c>
      <c r="BG226" s="1">
        <f t="shared" si="279"/>
      </c>
      <c r="BH226" s="1">
        <f t="shared" si="280"/>
      </c>
      <c r="BI226" s="1">
        <f t="shared" si="281"/>
      </c>
      <c r="BK226" s="1">
        <f t="shared" si="282"/>
      </c>
      <c r="BL226" s="1">
        <f t="shared" si="283"/>
      </c>
      <c r="BM226" s="1">
        <f t="shared" si="284"/>
        <v>0</v>
      </c>
      <c r="BN226" s="1">
        <f t="shared" si="285"/>
        <v>1</v>
      </c>
    </row>
    <row r="227" spans="1:66" ht="11.25" customHeight="1">
      <c r="A227" s="129" t="s">
        <v>271</v>
      </c>
      <c r="B227" s="90">
        <f t="shared" si="239"/>
        <v>216</v>
      </c>
      <c r="C227" s="11">
        <f t="shared" si="240"/>
        <v>0</v>
      </c>
      <c r="F227" s="79">
        <f t="shared" si="241"/>
      </c>
      <c r="G227" s="11">
        <f t="shared" si="242"/>
      </c>
      <c r="H227" s="1">
        <f t="shared" si="243"/>
      </c>
      <c r="I227" s="1">
        <f t="shared" si="244"/>
      </c>
      <c r="J227" s="1">
        <f t="shared" si="245"/>
      </c>
      <c r="K227" s="1">
        <f t="shared" si="246"/>
      </c>
      <c r="L227" s="1">
        <f t="shared" si="247"/>
      </c>
      <c r="M227" s="1">
        <f t="shared" si="248"/>
      </c>
      <c r="N227" s="1">
        <f t="shared" si="249"/>
      </c>
      <c r="O227" s="1">
        <f t="shared" si="250"/>
        <v>0</v>
      </c>
      <c r="P227" s="1">
        <f t="shared" si="251"/>
        <v>2</v>
      </c>
      <c r="Q227" s="1">
        <f t="shared" si="252"/>
      </c>
      <c r="R227" s="1">
        <f t="shared" si="253"/>
      </c>
      <c r="T227" s="94">
        <f t="shared" si="254"/>
        <v>0</v>
      </c>
      <c r="U227" s="94" t="str">
        <f t="shared" si="255"/>
        <v>●</v>
      </c>
      <c r="W227" s="94">
        <f t="shared" si="256"/>
        <v>0</v>
      </c>
      <c r="X227" s="10" t="str">
        <f t="shared" si="257"/>
        <v>●</v>
      </c>
      <c r="Y227" s="10">
        <f t="shared" si="258"/>
      </c>
      <c r="Z227" s="10">
        <f t="shared" si="259"/>
      </c>
      <c r="AA227" s="1">
        <f t="shared" si="260"/>
        <v>2</v>
      </c>
      <c r="AB227" s="12">
        <f t="shared" si="261"/>
        <v>0</v>
      </c>
      <c r="AC227" s="12">
        <f t="shared" si="262"/>
        <v>118</v>
      </c>
      <c r="AF227" s="12">
        <v>5</v>
      </c>
      <c r="AG227" s="15" t="s">
        <v>70</v>
      </c>
      <c r="AH227" s="13">
        <v>2</v>
      </c>
      <c r="AJ227" s="16">
        <f t="shared" si="333"/>
        <v>3</v>
      </c>
      <c r="AK227" s="15" t="s">
        <v>168</v>
      </c>
      <c r="AL227" s="41">
        <v>5</v>
      </c>
      <c r="AO227" s="14">
        <f t="shared" si="263"/>
        <v>86</v>
      </c>
      <c r="AP227" s="12">
        <f t="shared" si="264"/>
        <v>2</v>
      </c>
      <c r="AQ227" s="11">
        <f t="shared" si="265"/>
      </c>
      <c r="AR227" s="11"/>
      <c r="AS227" s="10">
        <f t="shared" si="266"/>
      </c>
      <c r="AT227" s="10" t="str">
        <f t="shared" si="267"/>
        <v>◯</v>
      </c>
      <c r="AU227" s="1">
        <f t="shared" si="268"/>
        <v>1</v>
      </c>
      <c r="AV227" s="10">
        <f t="shared" si="269"/>
      </c>
      <c r="AW227" s="10" t="str">
        <f t="shared" si="270"/>
        <v>◯</v>
      </c>
      <c r="AX227" s="10">
        <f t="shared" si="271"/>
        <v>0</v>
      </c>
      <c r="AY227" s="20" t="s">
        <v>55</v>
      </c>
      <c r="AZ227" s="1" t="str">
        <f t="shared" si="272"/>
        <v>◯</v>
      </c>
      <c r="BA227" s="11">
        <f t="shared" si="273"/>
        <v>0</v>
      </c>
      <c r="BB227" s="1">
        <f t="shared" si="274"/>
        <v>2</v>
      </c>
      <c r="BC227" s="1">
        <f t="shared" si="275"/>
        <v>0</v>
      </c>
      <c r="BD227" s="1">
        <f t="shared" si="276"/>
        <v>3</v>
      </c>
      <c r="BE227" s="1">
        <f t="shared" si="277"/>
        <v>2</v>
      </c>
      <c r="BF227" s="1">
        <f t="shared" si="278"/>
        <v>2</v>
      </c>
      <c r="BG227" s="1">
        <f t="shared" si="279"/>
      </c>
      <c r="BH227" s="1">
        <f t="shared" si="280"/>
      </c>
      <c r="BI227" s="1">
        <f t="shared" si="281"/>
      </c>
      <c r="BK227" s="1">
        <f t="shared" si="282"/>
      </c>
      <c r="BL227" s="1" t="str">
        <f t="shared" si="283"/>
        <v>◯</v>
      </c>
      <c r="BM227" s="1">
        <f t="shared" si="284"/>
        <v>1</v>
      </c>
      <c r="BN227" s="1">
        <f t="shared" si="285"/>
        <v>0</v>
      </c>
    </row>
    <row r="228" spans="1:66" ht="11.25" customHeight="1">
      <c r="A228" s="129" t="s">
        <v>271</v>
      </c>
      <c r="B228" s="90">
        <f t="shared" si="239"/>
        <v>217</v>
      </c>
      <c r="C228" s="11">
        <f t="shared" si="240"/>
        <v>0</v>
      </c>
      <c r="F228" s="79">
        <f t="shared" si="241"/>
      </c>
      <c r="G228" s="11">
        <f t="shared" si="242"/>
      </c>
      <c r="H228" s="1">
        <f t="shared" si="243"/>
      </c>
      <c r="I228" s="1">
        <f t="shared" si="244"/>
      </c>
      <c r="J228" s="1">
        <f t="shared" si="245"/>
      </c>
      <c r="K228" s="1">
        <f t="shared" si="246"/>
      </c>
      <c r="L228" s="1">
        <f t="shared" si="247"/>
      </c>
      <c r="M228" s="1">
        <f t="shared" si="248"/>
      </c>
      <c r="N228" s="1">
        <f t="shared" si="249"/>
      </c>
      <c r="O228" s="1">
        <f t="shared" si="250"/>
        <v>0</v>
      </c>
      <c r="P228" s="1">
        <f t="shared" si="251"/>
        <v>2</v>
      </c>
      <c r="Q228" s="1">
        <f t="shared" si="252"/>
      </c>
      <c r="R228" s="1">
        <f t="shared" si="253"/>
      </c>
      <c r="T228" s="94" t="str">
        <f t="shared" si="254"/>
        <v>△</v>
      </c>
      <c r="U228" s="94" t="str">
        <f t="shared" si="255"/>
        <v>△</v>
      </c>
      <c r="W228" s="94">
        <f t="shared" si="256"/>
        <v>0</v>
      </c>
      <c r="X228" s="10">
        <f t="shared" si="257"/>
      </c>
      <c r="Y228" s="10">
        <f t="shared" si="258"/>
      </c>
      <c r="Z228" s="10">
        <f t="shared" si="259"/>
        <v>1</v>
      </c>
      <c r="AA228" s="1">
        <f t="shared" si="260"/>
      </c>
      <c r="AB228" s="12">
        <f t="shared" si="261"/>
        <v>0</v>
      </c>
      <c r="AC228" s="12">
        <f t="shared" si="262"/>
        <v>118</v>
      </c>
      <c r="AF228" s="12">
        <v>5</v>
      </c>
      <c r="AG228" s="15" t="s">
        <v>93</v>
      </c>
      <c r="AH228" s="41">
        <v>1</v>
      </c>
      <c r="AI228" s="41" t="s">
        <v>93</v>
      </c>
      <c r="AJ228" s="41">
        <v>0</v>
      </c>
      <c r="AK228" s="15" t="s">
        <v>93</v>
      </c>
      <c r="AL228" s="41">
        <v>5</v>
      </c>
      <c r="AO228" s="14">
        <f t="shared" si="263"/>
        <v>86</v>
      </c>
      <c r="AP228" s="12">
        <f t="shared" si="264"/>
        <v>2</v>
      </c>
      <c r="AQ228" s="11">
        <f t="shared" si="265"/>
      </c>
      <c r="AR228" s="11"/>
      <c r="AS228" s="10">
        <f t="shared" si="266"/>
      </c>
      <c r="AT228" s="10">
        <f t="shared" si="267"/>
      </c>
      <c r="AU228" s="1">
        <f t="shared" si="268"/>
        <v>1</v>
      </c>
      <c r="AV228" s="10">
        <f t="shared" si="269"/>
      </c>
      <c r="AW228" s="10" t="str">
        <f t="shared" si="270"/>
        <v>△</v>
      </c>
      <c r="AX228" s="10" t="str">
        <f t="shared" si="271"/>
        <v>△</v>
      </c>
      <c r="AY228" s="20" t="s">
        <v>55</v>
      </c>
      <c r="AZ228" s="1" t="str">
        <f t="shared" si="272"/>
        <v>△</v>
      </c>
      <c r="BA228" s="11">
        <f t="shared" si="273"/>
        <v>0</v>
      </c>
      <c r="BB228" s="1">
        <f t="shared" si="274"/>
        <v>2</v>
      </c>
      <c r="BC228" s="1">
        <f t="shared" si="275"/>
        <v>0</v>
      </c>
      <c r="BD228" s="1">
        <f t="shared" si="276"/>
        <v>0</v>
      </c>
      <c r="BE228" s="1">
        <f t="shared" si="277"/>
        <v>1</v>
      </c>
      <c r="BF228" s="1">
        <f t="shared" si="278"/>
      </c>
      <c r="BG228" s="1">
        <f t="shared" si="279"/>
      </c>
      <c r="BH228" s="1" t="str">
        <f t="shared" si="280"/>
        <v>△</v>
      </c>
      <c r="BI228" s="1">
        <f t="shared" si="281"/>
        <v>0</v>
      </c>
      <c r="BK228" s="1">
        <f t="shared" si="282"/>
      </c>
      <c r="BL228" s="1">
        <f t="shared" si="283"/>
      </c>
      <c r="BM228" s="1">
        <f t="shared" si="284"/>
        <v>1</v>
      </c>
      <c r="BN228" s="1">
        <f t="shared" si="285"/>
        <v>0</v>
      </c>
    </row>
    <row r="229" spans="1:66" ht="11.25" customHeight="1">
      <c r="A229" s="129" t="s">
        <v>271</v>
      </c>
      <c r="B229" s="90">
        <f t="shared" si="239"/>
        <v>218</v>
      </c>
      <c r="C229" s="11">
        <f t="shared" si="240"/>
        <v>0</v>
      </c>
      <c r="F229" s="79">
        <f t="shared" si="241"/>
      </c>
      <c r="G229" s="11">
        <f t="shared" si="242"/>
      </c>
      <c r="H229" s="1">
        <f t="shared" si="243"/>
      </c>
      <c r="I229" s="1">
        <f t="shared" si="244"/>
      </c>
      <c r="J229" s="1">
        <f t="shared" si="245"/>
      </c>
      <c r="K229" s="1">
        <f t="shared" si="246"/>
      </c>
      <c r="L229" s="1">
        <f t="shared" si="247"/>
        <v>1</v>
      </c>
      <c r="M229" s="1">
        <f t="shared" si="248"/>
        <v>1</v>
      </c>
      <c r="N229" s="1">
        <f t="shared" si="249"/>
        <v>3</v>
      </c>
      <c r="O229" s="1">
        <f t="shared" si="250"/>
        <v>0</v>
      </c>
      <c r="P229" s="1">
        <f t="shared" si="251"/>
        <v>3</v>
      </c>
      <c r="Q229" s="1">
        <f t="shared" si="252"/>
        <v>0</v>
      </c>
      <c r="R229" s="1" t="str">
        <f t="shared" si="253"/>
        <v>◯</v>
      </c>
      <c r="S229" s="60" t="s">
        <v>55</v>
      </c>
      <c r="T229" s="94">
        <f t="shared" si="254"/>
        <v>0</v>
      </c>
      <c r="U229" s="94" t="str">
        <f t="shared" si="255"/>
        <v>◯</v>
      </c>
      <c r="W229" s="94">
        <f t="shared" si="256"/>
        <v>0</v>
      </c>
      <c r="X229" s="10">
        <f t="shared" si="257"/>
      </c>
      <c r="Y229" s="10">
        <f t="shared" si="258"/>
      </c>
      <c r="Z229" s="10">
        <f t="shared" si="259"/>
      </c>
      <c r="AA229" s="1">
        <f t="shared" si="260"/>
      </c>
      <c r="AB229" s="12">
        <f t="shared" si="261"/>
        <v>1</v>
      </c>
      <c r="AC229" s="12">
        <f t="shared" si="262"/>
        <v>119</v>
      </c>
      <c r="AF229" s="12">
        <v>5</v>
      </c>
      <c r="AG229" s="15" t="s">
        <v>168</v>
      </c>
      <c r="AH229" s="16">
        <f t="shared" si="334"/>
        <v>3</v>
      </c>
      <c r="AJ229" s="13">
        <v>1</v>
      </c>
      <c r="AK229" s="15" t="str">
        <f t="shared" si="335"/>
        <v>●</v>
      </c>
      <c r="AL229" s="41">
        <v>5</v>
      </c>
      <c r="AO229" s="14">
        <f t="shared" si="263"/>
        <v>86</v>
      </c>
      <c r="AP229" s="12">
        <f t="shared" si="264"/>
        <v>0</v>
      </c>
      <c r="AQ229" s="11">
        <f t="shared" si="265"/>
        <v>1</v>
      </c>
      <c r="AR229" s="11"/>
      <c r="AS229" s="10">
        <f t="shared" si="266"/>
      </c>
      <c r="AT229" s="10">
        <f t="shared" si="267"/>
      </c>
      <c r="AU229" s="1">
        <f t="shared" si="268"/>
        <v>1</v>
      </c>
      <c r="AV229" s="10">
        <f t="shared" si="269"/>
      </c>
      <c r="AW229" s="10" t="str">
        <f t="shared" si="270"/>
        <v>●</v>
      </c>
      <c r="AX229" s="10">
        <f t="shared" si="271"/>
        <v>0</v>
      </c>
      <c r="AZ229" s="1">
        <f t="shared" si="272"/>
      </c>
      <c r="BA229" s="11">
        <f t="shared" si="273"/>
      </c>
      <c r="BB229" s="1">
        <f t="shared" si="274"/>
        <v>2</v>
      </c>
      <c r="BC229" s="1">
        <f t="shared" si="275"/>
        <v>0</v>
      </c>
      <c r="BD229" s="1">
        <f t="shared" si="276"/>
      </c>
      <c r="BE229" s="1">
        <f t="shared" si="277"/>
      </c>
      <c r="BF229" s="1">
        <f t="shared" si="278"/>
      </c>
      <c r="BG229" s="1">
        <f t="shared" si="279"/>
      </c>
      <c r="BH229" s="1">
        <f t="shared" si="280"/>
      </c>
      <c r="BI229" s="1">
        <f t="shared" si="281"/>
      </c>
      <c r="BK229" s="1">
        <f t="shared" si="282"/>
      </c>
      <c r="BL229" s="1">
        <f t="shared" si="283"/>
      </c>
      <c r="BM229" s="1">
        <f t="shared" si="284"/>
        <v>1</v>
      </c>
      <c r="BN229" s="1">
        <f t="shared" si="285"/>
        <v>0</v>
      </c>
    </row>
    <row r="230" spans="1:66" ht="11.25" customHeight="1">
      <c r="A230" s="129" t="s">
        <v>271</v>
      </c>
      <c r="B230" s="90">
        <f t="shared" si="239"/>
        <v>219</v>
      </c>
      <c r="C230" s="11">
        <f t="shared" si="240"/>
        <v>0</v>
      </c>
      <c r="F230" s="79">
        <f t="shared" si="241"/>
      </c>
      <c r="G230" s="11">
        <f t="shared" si="242"/>
      </c>
      <c r="H230" s="1">
        <f t="shared" si="243"/>
      </c>
      <c r="I230" s="1">
        <f t="shared" si="244"/>
      </c>
      <c r="J230" s="1">
        <f t="shared" si="245"/>
      </c>
      <c r="K230" s="1">
        <f t="shared" si="246"/>
      </c>
      <c r="L230" s="1">
        <f t="shared" si="247"/>
        <v>1</v>
      </c>
      <c r="M230" s="1">
        <f t="shared" si="248"/>
        <v>1</v>
      </c>
      <c r="N230" s="1">
        <f t="shared" si="249"/>
        <v>3</v>
      </c>
      <c r="O230" s="1">
        <f t="shared" si="250"/>
        <v>0</v>
      </c>
      <c r="P230" s="1">
        <f t="shared" si="251"/>
        <v>4</v>
      </c>
      <c r="Q230" s="1">
        <f t="shared" si="252"/>
        <v>1</v>
      </c>
      <c r="R230" s="1" t="str">
        <f t="shared" si="253"/>
        <v>◯</v>
      </c>
      <c r="S230" s="60" t="s">
        <v>55</v>
      </c>
      <c r="T230" s="94">
        <f t="shared" si="254"/>
        <v>0</v>
      </c>
      <c r="U230" s="94" t="str">
        <f t="shared" si="255"/>
        <v>◯</v>
      </c>
      <c r="W230" s="94">
        <f t="shared" si="256"/>
        <v>0</v>
      </c>
      <c r="X230" s="10">
        <f t="shared" si="257"/>
      </c>
      <c r="Y230" s="10">
        <f t="shared" si="258"/>
      </c>
      <c r="Z230" s="10">
        <f t="shared" si="259"/>
      </c>
      <c r="AA230" s="1">
        <f t="shared" si="260"/>
      </c>
      <c r="AB230" s="12">
        <f t="shared" si="261"/>
        <v>2</v>
      </c>
      <c r="AC230" s="12">
        <f t="shared" si="262"/>
        <v>120</v>
      </c>
      <c r="AD230" s="12">
        <v>1</v>
      </c>
      <c r="AF230" s="12">
        <v>5</v>
      </c>
      <c r="AG230" s="15" t="s">
        <v>168</v>
      </c>
      <c r="AH230" s="16">
        <f t="shared" si="334"/>
        <v>3</v>
      </c>
      <c r="AJ230" s="13">
        <v>1</v>
      </c>
      <c r="AK230" s="15" t="str">
        <f t="shared" si="335"/>
        <v>●</v>
      </c>
      <c r="AL230" s="41">
        <v>5</v>
      </c>
      <c r="AO230" s="14">
        <f t="shared" si="263"/>
        <v>86</v>
      </c>
      <c r="AP230" s="12">
        <f t="shared" si="264"/>
        <v>0</v>
      </c>
      <c r="AQ230" s="11">
        <f t="shared" si="265"/>
        <v>1</v>
      </c>
      <c r="AR230" s="11"/>
      <c r="AS230" s="10">
        <f t="shared" si="266"/>
      </c>
      <c r="AT230" s="10">
        <f t="shared" si="267"/>
      </c>
      <c r="AU230" s="1">
        <f t="shared" si="268"/>
        <v>1</v>
      </c>
      <c r="AV230" s="10">
        <f t="shared" si="269"/>
      </c>
      <c r="AW230" s="10" t="str">
        <f t="shared" si="270"/>
        <v>●</v>
      </c>
      <c r="AX230" s="10">
        <f t="shared" si="271"/>
        <v>0</v>
      </c>
      <c r="AZ230" s="1">
        <f t="shared" si="272"/>
      </c>
      <c r="BA230" s="11">
        <f t="shared" si="273"/>
      </c>
      <c r="BB230" s="1">
        <f t="shared" si="274"/>
        <v>2</v>
      </c>
      <c r="BC230" s="1">
        <f t="shared" si="275"/>
        <v>0</v>
      </c>
      <c r="BD230" s="1">
        <f t="shared" si="276"/>
      </c>
      <c r="BE230" s="1">
        <f t="shared" si="277"/>
      </c>
      <c r="BF230" s="1">
        <f t="shared" si="278"/>
      </c>
      <c r="BG230" s="1">
        <f t="shared" si="279"/>
      </c>
      <c r="BH230" s="1">
        <f t="shared" si="280"/>
      </c>
      <c r="BI230" s="1">
        <f t="shared" si="281"/>
      </c>
      <c r="BK230" s="1">
        <f t="shared" si="282"/>
      </c>
      <c r="BL230" s="1">
        <f t="shared" si="283"/>
      </c>
      <c r="BM230" s="1">
        <f t="shared" si="284"/>
        <v>1</v>
      </c>
      <c r="BN230" s="1">
        <f t="shared" si="285"/>
        <v>0</v>
      </c>
    </row>
    <row r="231" spans="1:66" ht="11.25" customHeight="1">
      <c r="A231" s="129" t="s">
        <v>271</v>
      </c>
      <c r="B231" s="90">
        <f t="shared" si="239"/>
        <v>220</v>
      </c>
      <c r="C231" s="11">
        <f t="shared" si="240"/>
        <v>0</v>
      </c>
      <c r="F231" s="79" t="str">
        <f t="shared" si="241"/>
        <v>◯</v>
      </c>
      <c r="G231" s="11">
        <f t="shared" si="242"/>
      </c>
      <c r="H231" s="1">
        <f t="shared" si="243"/>
      </c>
      <c r="I231" s="1">
        <f t="shared" si="244"/>
      </c>
      <c r="J231" s="1">
        <f t="shared" si="245"/>
      </c>
      <c r="K231" s="1">
        <f t="shared" si="246"/>
      </c>
      <c r="L231" s="1">
        <f t="shared" si="247"/>
        <v>2</v>
      </c>
      <c r="M231" s="1">
        <f t="shared" si="248"/>
        <v>2</v>
      </c>
      <c r="N231" s="1">
        <f t="shared" si="249"/>
        <v>3</v>
      </c>
      <c r="O231" s="1">
        <f t="shared" si="250"/>
        <v>0</v>
      </c>
      <c r="P231" s="1">
        <f t="shared" si="251"/>
        <v>5</v>
      </c>
      <c r="Q231" s="1">
        <f t="shared" si="252"/>
        <v>0</v>
      </c>
      <c r="R231" s="1" t="str">
        <f t="shared" si="253"/>
        <v>◯</v>
      </c>
      <c r="S231" s="60" t="s">
        <v>55</v>
      </c>
      <c r="T231" s="94">
        <f t="shared" si="254"/>
        <v>0</v>
      </c>
      <c r="U231" s="94" t="str">
        <f t="shared" si="255"/>
        <v>◯</v>
      </c>
      <c r="W231" s="94">
        <f t="shared" si="256"/>
        <v>1</v>
      </c>
      <c r="X231" s="10" t="str">
        <f t="shared" si="257"/>
        <v>◯</v>
      </c>
      <c r="Y231" s="10">
        <f t="shared" si="258"/>
      </c>
      <c r="Z231" s="10">
        <f t="shared" si="259"/>
      </c>
      <c r="AA231" s="1">
        <f t="shared" si="260"/>
      </c>
      <c r="AB231" s="12">
        <f t="shared" si="261"/>
        <v>3</v>
      </c>
      <c r="AC231" s="12">
        <f t="shared" si="262"/>
        <v>121</v>
      </c>
      <c r="AF231" s="12">
        <v>5</v>
      </c>
      <c r="AG231" s="15" t="s">
        <v>168</v>
      </c>
      <c r="AH231" s="16">
        <f t="shared" si="334"/>
        <v>3</v>
      </c>
      <c r="AJ231" s="13">
        <v>2</v>
      </c>
      <c r="AK231" s="15" t="str">
        <f t="shared" si="335"/>
        <v>●</v>
      </c>
      <c r="AL231" s="41">
        <v>5</v>
      </c>
      <c r="AO231" s="14">
        <f t="shared" si="263"/>
        <v>86</v>
      </c>
      <c r="AP231" s="12">
        <f t="shared" si="264"/>
        <v>0</v>
      </c>
      <c r="AQ231" s="11">
        <f t="shared" si="265"/>
        <v>2</v>
      </c>
      <c r="AR231" s="11"/>
      <c r="AS231" s="10">
        <f t="shared" si="266"/>
      </c>
      <c r="AT231" s="10" t="str">
        <f t="shared" si="267"/>
        <v>●</v>
      </c>
      <c r="AU231" s="1">
        <f t="shared" si="268"/>
        <v>0</v>
      </c>
      <c r="AV231" s="10">
        <f t="shared" si="269"/>
      </c>
      <c r="AW231" s="10" t="str">
        <f t="shared" si="270"/>
        <v>●</v>
      </c>
      <c r="AX231" s="10">
        <f t="shared" si="271"/>
        <v>0</v>
      </c>
      <c r="AZ231" s="1">
        <f t="shared" si="272"/>
      </c>
      <c r="BA231" s="11">
        <f t="shared" si="273"/>
      </c>
      <c r="BB231" s="1">
        <f t="shared" si="274"/>
        <v>2</v>
      </c>
      <c r="BC231" s="1">
        <f t="shared" si="275"/>
        <v>0</v>
      </c>
      <c r="BD231" s="1">
        <f t="shared" si="276"/>
      </c>
      <c r="BE231" s="1">
        <f t="shared" si="277"/>
      </c>
      <c r="BF231" s="1">
        <f t="shared" si="278"/>
      </c>
      <c r="BG231" s="1">
        <f t="shared" si="279"/>
      </c>
      <c r="BH231" s="1">
        <f t="shared" si="280"/>
      </c>
      <c r="BI231" s="1">
        <f t="shared" si="281"/>
      </c>
      <c r="BK231" s="1">
        <f t="shared" si="282"/>
      </c>
      <c r="BL231" s="1">
        <f t="shared" si="283"/>
      </c>
      <c r="BM231" s="1">
        <f t="shared" si="284"/>
        <v>1</v>
      </c>
      <c r="BN231" s="1">
        <f t="shared" si="285"/>
        <v>0</v>
      </c>
    </row>
    <row r="232" spans="1:66" ht="11.25" customHeight="1">
      <c r="A232" s="129" t="s">
        <v>271</v>
      </c>
      <c r="B232" s="90">
        <f t="shared" si="239"/>
        <v>221</v>
      </c>
      <c r="C232" s="11">
        <f t="shared" si="240"/>
        <v>0</v>
      </c>
      <c r="F232" s="79">
        <f t="shared" si="241"/>
      </c>
      <c r="G232" s="11">
        <f t="shared" si="242"/>
      </c>
      <c r="H232" s="1">
        <f t="shared" si="243"/>
        <v>2</v>
      </c>
      <c r="I232" s="1">
        <f t="shared" si="244"/>
        <v>0</v>
      </c>
      <c r="J232" s="1" t="str">
        <f t="shared" si="245"/>
        <v>△</v>
      </c>
      <c r="K232" s="1">
        <f t="shared" si="246"/>
      </c>
      <c r="L232" s="1">
        <f t="shared" si="247"/>
      </c>
      <c r="M232" s="1">
        <f t="shared" si="248"/>
        <v>2</v>
      </c>
      <c r="N232" s="1">
        <f t="shared" si="249"/>
        <v>0</v>
      </c>
      <c r="O232" s="1">
        <f t="shared" si="250"/>
        <v>0</v>
      </c>
      <c r="P232" s="1">
        <f t="shared" si="251"/>
        <v>5</v>
      </c>
      <c r="Q232" s="1">
        <f t="shared" si="252"/>
        <v>0</v>
      </c>
      <c r="R232" s="1" t="str">
        <f t="shared" si="253"/>
        <v>△</v>
      </c>
      <c r="S232" s="60" t="s">
        <v>55</v>
      </c>
      <c r="T232" s="94" t="str">
        <f t="shared" si="254"/>
        <v>△</v>
      </c>
      <c r="U232" s="94" t="str">
        <f t="shared" si="255"/>
        <v>△</v>
      </c>
      <c r="W232" s="94">
        <f t="shared" si="256"/>
        <v>1</v>
      </c>
      <c r="X232" s="10">
        <f t="shared" si="257"/>
      </c>
      <c r="Y232" s="10">
        <f t="shared" si="258"/>
      </c>
      <c r="Z232" s="10">
        <f t="shared" si="259"/>
        <v>0</v>
      </c>
      <c r="AA232" s="1">
        <f t="shared" si="260"/>
      </c>
      <c r="AB232" s="12">
        <f t="shared" si="261"/>
        <v>3</v>
      </c>
      <c r="AC232" s="12">
        <f t="shared" si="262"/>
        <v>121</v>
      </c>
      <c r="AF232" s="12">
        <v>5</v>
      </c>
      <c r="AG232" s="15" t="s">
        <v>93</v>
      </c>
      <c r="AH232" s="41">
        <v>0</v>
      </c>
      <c r="AI232" s="41" t="s">
        <v>93</v>
      </c>
      <c r="AJ232" s="41">
        <v>2</v>
      </c>
      <c r="AK232" s="15" t="s">
        <v>93</v>
      </c>
      <c r="AL232" s="41">
        <v>5</v>
      </c>
      <c r="AO232" s="14">
        <f t="shared" si="263"/>
        <v>86</v>
      </c>
      <c r="AP232" s="12">
        <f t="shared" si="264"/>
        <v>0</v>
      </c>
      <c r="AQ232" s="11">
        <f t="shared" si="265"/>
      </c>
      <c r="AR232" s="11"/>
      <c r="AS232" s="10">
        <f t="shared" si="266"/>
      </c>
      <c r="AT232" s="10">
        <f t="shared" si="267"/>
      </c>
      <c r="AU232" s="1">
        <f t="shared" si="268"/>
        <v>0</v>
      </c>
      <c r="AV232" s="10">
        <f t="shared" si="269"/>
      </c>
      <c r="AW232" s="10" t="str">
        <f t="shared" si="270"/>
        <v>△</v>
      </c>
      <c r="AX232" s="10" t="str">
        <f t="shared" si="271"/>
        <v>△</v>
      </c>
      <c r="AZ232" s="1">
        <f t="shared" si="272"/>
      </c>
      <c r="BA232" s="11">
        <f t="shared" si="273"/>
      </c>
      <c r="BB232" s="1">
        <f t="shared" si="274"/>
        <v>2</v>
      </c>
      <c r="BC232" s="1">
        <f t="shared" si="275"/>
        <v>0</v>
      </c>
      <c r="BD232" s="1">
        <f t="shared" si="276"/>
      </c>
      <c r="BE232" s="1">
        <f t="shared" si="277"/>
      </c>
      <c r="BF232" s="1">
        <f t="shared" si="278"/>
      </c>
      <c r="BG232" s="1">
        <f t="shared" si="279"/>
      </c>
      <c r="BH232" s="1">
        <f t="shared" si="280"/>
      </c>
      <c r="BI232" s="1">
        <f t="shared" si="281"/>
      </c>
      <c r="BK232" s="1">
        <f t="shared" si="282"/>
      </c>
      <c r="BL232" s="1">
        <f t="shared" si="283"/>
      </c>
      <c r="BM232" s="1">
        <f t="shared" si="284"/>
        <v>1</v>
      </c>
      <c r="BN232" s="1">
        <f t="shared" si="285"/>
        <v>0</v>
      </c>
    </row>
    <row r="233" spans="2:66" ht="11.25" customHeight="1">
      <c r="B233" s="90" t="str">
        <f t="shared" si="239"/>
        <v>-</v>
      </c>
      <c r="C233" s="11">
        <f t="shared" si="240"/>
        <v>0</v>
      </c>
      <c r="F233" s="79">
        <f t="shared" si="241"/>
      </c>
      <c r="G233" s="11">
        <f t="shared" si="242"/>
      </c>
      <c r="H233" s="1">
        <f t="shared" si="243"/>
      </c>
      <c r="I233" s="1">
        <f t="shared" si="244"/>
      </c>
      <c r="J233" s="1">
        <f t="shared" si="245"/>
      </c>
      <c r="K233" s="1">
        <f t="shared" si="246"/>
      </c>
      <c r="L233" s="1">
        <f t="shared" si="247"/>
      </c>
      <c r="M233" s="1">
        <f t="shared" si="248"/>
      </c>
      <c r="N233" s="1">
        <f t="shared" si="249"/>
      </c>
      <c r="O233" s="1">
        <f t="shared" si="250"/>
        <v>0</v>
      </c>
      <c r="P233" s="1">
        <f t="shared" si="251"/>
        <v>5</v>
      </c>
      <c r="Q233" s="1">
        <f t="shared" si="252"/>
      </c>
      <c r="R233" s="1">
        <f t="shared" si="253"/>
      </c>
      <c r="T233" s="94">
        <f t="shared" si="254"/>
      </c>
      <c r="U233" s="94">
        <f t="shared" si="255"/>
      </c>
      <c r="W233" s="94">
        <f t="shared" si="256"/>
        <v>1</v>
      </c>
      <c r="X233" s="10">
        <f t="shared" si="257"/>
      </c>
      <c r="Y233" s="10" t="e">
        <f t="shared" si="258"/>
        <v>#VALUE!</v>
      </c>
      <c r="Z233" s="10">
        <f t="shared" si="259"/>
      </c>
      <c r="AA233" s="1">
        <f t="shared" si="260"/>
      </c>
      <c r="AB233" s="12">
        <f t="shared" si="261"/>
        <v>0</v>
      </c>
      <c r="AC233" s="12">
        <f t="shared" si="262"/>
        <v>121</v>
      </c>
      <c r="AH233" s="16">
        <f t="shared" si="334"/>
      </c>
      <c r="AJ233" s="13">
        <f t="shared" si="333"/>
      </c>
      <c r="AK233" s="15">
        <f t="shared" si="335"/>
      </c>
      <c r="AO233" s="14">
        <f t="shared" si="263"/>
        <v>86</v>
      </c>
      <c r="AP233" s="12">
        <f t="shared" si="264"/>
        <v>0</v>
      </c>
      <c r="AQ233" s="11">
        <f t="shared" si="265"/>
      </c>
      <c r="AR233" s="11"/>
      <c r="AS233" s="10" t="e">
        <f t="shared" si="266"/>
        <v>#VALUE!</v>
      </c>
      <c r="AT233" s="10">
        <f t="shared" si="267"/>
      </c>
      <c r="AU233" s="1">
        <f t="shared" si="268"/>
        <v>0</v>
      </c>
      <c r="AV233" s="10">
        <f t="shared" si="269"/>
      </c>
      <c r="AW233" s="10">
        <f t="shared" si="270"/>
      </c>
      <c r="AX233" s="10">
        <f t="shared" si="271"/>
      </c>
      <c r="AZ233" s="1">
        <f t="shared" si="272"/>
      </c>
      <c r="BA233" s="11">
        <f t="shared" si="273"/>
      </c>
      <c r="BB233" s="1">
        <f t="shared" si="274"/>
        <v>2</v>
      </c>
      <c r="BC233" s="1">
        <f t="shared" si="275"/>
        <v>0</v>
      </c>
      <c r="BD233" s="1">
        <f t="shared" si="276"/>
      </c>
      <c r="BE233" s="1">
        <f t="shared" si="277"/>
      </c>
      <c r="BF233" s="1">
        <f t="shared" si="278"/>
      </c>
      <c r="BG233" s="1">
        <f t="shared" si="279"/>
      </c>
      <c r="BH233" s="1">
        <f t="shared" si="280"/>
      </c>
      <c r="BI233" s="1">
        <f t="shared" si="281"/>
      </c>
      <c r="BK233" s="1">
        <f t="shared" si="282"/>
      </c>
      <c r="BL233" s="1">
        <f t="shared" si="283"/>
      </c>
      <c r="BM233" s="1">
        <f t="shared" si="284"/>
        <v>1</v>
      </c>
      <c r="BN233" s="1">
        <f t="shared" si="285"/>
        <v>0</v>
      </c>
    </row>
    <row r="234" spans="2:66" ht="11.25" customHeight="1">
      <c r="B234" s="90" t="str">
        <f t="shared" si="239"/>
        <v>-</v>
      </c>
      <c r="C234" s="11">
        <f t="shared" si="240"/>
        <v>0</v>
      </c>
      <c r="F234" s="79">
        <f t="shared" si="241"/>
      </c>
      <c r="G234" s="11">
        <f t="shared" si="242"/>
      </c>
      <c r="H234" s="1">
        <f t="shared" si="243"/>
      </c>
      <c r="I234" s="1">
        <f t="shared" si="244"/>
      </c>
      <c r="J234" s="1">
        <f t="shared" si="245"/>
      </c>
      <c r="K234" s="1">
        <f t="shared" si="246"/>
      </c>
      <c r="L234" s="1">
        <f t="shared" si="247"/>
      </c>
      <c r="M234" s="1">
        <f t="shared" si="248"/>
      </c>
      <c r="N234" s="1">
        <f t="shared" si="249"/>
      </c>
      <c r="O234" s="1">
        <f t="shared" si="250"/>
        <v>0</v>
      </c>
      <c r="P234" s="1">
        <f t="shared" si="251"/>
        <v>5</v>
      </c>
      <c r="Q234" s="1">
        <f t="shared" si="252"/>
      </c>
      <c r="R234" s="1">
        <f t="shared" si="253"/>
      </c>
      <c r="T234" s="94">
        <f t="shared" si="254"/>
      </c>
      <c r="U234" s="94">
        <f t="shared" si="255"/>
      </c>
      <c r="W234" s="94">
        <f t="shared" si="256"/>
        <v>1</v>
      </c>
      <c r="X234" s="10">
        <f t="shared" si="257"/>
      </c>
      <c r="Y234" s="10" t="e">
        <f t="shared" si="258"/>
        <v>#VALUE!</v>
      </c>
      <c r="Z234" s="10">
        <f t="shared" si="259"/>
      </c>
      <c r="AA234" s="1">
        <f t="shared" si="260"/>
      </c>
      <c r="AB234" s="12">
        <f t="shared" si="261"/>
        <v>0</v>
      </c>
      <c r="AC234" s="12">
        <f t="shared" si="262"/>
        <v>121</v>
      </c>
      <c r="AH234" s="16">
        <f t="shared" si="334"/>
      </c>
      <c r="AJ234" s="13">
        <f t="shared" si="333"/>
      </c>
      <c r="AK234" s="15">
        <f t="shared" si="335"/>
      </c>
      <c r="AO234" s="14">
        <f t="shared" si="263"/>
        <v>86</v>
      </c>
      <c r="AP234" s="12">
        <f t="shared" si="264"/>
        <v>0</v>
      </c>
      <c r="AQ234" s="11">
        <f t="shared" si="265"/>
      </c>
      <c r="AR234" s="11"/>
      <c r="AS234" s="10" t="e">
        <f t="shared" si="266"/>
        <v>#VALUE!</v>
      </c>
      <c r="AT234" s="10">
        <f t="shared" si="267"/>
      </c>
      <c r="AU234" s="1">
        <f t="shared" si="268"/>
        <v>0</v>
      </c>
      <c r="AV234" s="10">
        <f t="shared" si="269"/>
      </c>
      <c r="AW234" s="10">
        <f t="shared" si="270"/>
      </c>
      <c r="AX234" s="10">
        <f t="shared" si="271"/>
      </c>
      <c r="AZ234" s="1">
        <f t="shared" si="272"/>
      </c>
      <c r="BA234" s="11">
        <f t="shared" si="273"/>
      </c>
      <c r="BB234" s="1">
        <f t="shared" si="274"/>
        <v>2</v>
      </c>
      <c r="BC234" s="1">
        <f t="shared" si="275"/>
        <v>0</v>
      </c>
      <c r="BD234" s="1">
        <f t="shared" si="276"/>
      </c>
      <c r="BE234" s="1">
        <f t="shared" si="277"/>
      </c>
      <c r="BF234" s="1">
        <f t="shared" si="278"/>
      </c>
      <c r="BG234" s="1">
        <f t="shared" si="279"/>
      </c>
      <c r="BH234" s="1">
        <f t="shared" si="280"/>
      </c>
      <c r="BI234" s="1">
        <f t="shared" si="281"/>
      </c>
      <c r="BK234" s="1">
        <f t="shared" si="282"/>
      </c>
      <c r="BL234" s="1">
        <f t="shared" si="283"/>
      </c>
      <c r="BM234" s="1">
        <f t="shared" si="284"/>
        <v>1</v>
      </c>
      <c r="BN234" s="1">
        <f t="shared" si="285"/>
        <v>0</v>
      </c>
    </row>
    <row r="235" spans="2:66" ht="11.25" customHeight="1">
      <c r="B235" s="90" t="str">
        <f t="shared" si="239"/>
        <v>-</v>
      </c>
      <c r="C235" s="11">
        <f t="shared" si="240"/>
        <v>0</v>
      </c>
      <c r="F235" s="79">
        <f t="shared" si="241"/>
      </c>
      <c r="G235" s="11">
        <f t="shared" si="242"/>
      </c>
      <c r="H235" s="1">
        <f t="shared" si="243"/>
      </c>
      <c r="I235" s="1">
        <f t="shared" si="244"/>
      </c>
      <c r="J235" s="1">
        <f t="shared" si="245"/>
      </c>
      <c r="K235" s="1">
        <f t="shared" si="246"/>
      </c>
      <c r="L235" s="1">
        <f t="shared" si="247"/>
      </c>
      <c r="M235" s="1">
        <f t="shared" si="248"/>
      </c>
      <c r="N235" s="1">
        <f t="shared" si="249"/>
      </c>
      <c r="O235" s="1">
        <f t="shared" si="250"/>
        <v>0</v>
      </c>
      <c r="P235" s="1">
        <f t="shared" si="251"/>
        <v>5</v>
      </c>
      <c r="Q235" s="1">
        <f t="shared" si="252"/>
      </c>
      <c r="R235" s="1">
        <f t="shared" si="253"/>
      </c>
      <c r="T235" s="94">
        <f t="shared" si="254"/>
      </c>
      <c r="U235" s="94">
        <f t="shared" si="255"/>
      </c>
      <c r="W235" s="94">
        <f t="shared" si="256"/>
        <v>1</v>
      </c>
      <c r="X235" s="10">
        <f t="shared" si="257"/>
      </c>
      <c r="Y235" s="10" t="e">
        <f t="shared" si="258"/>
        <v>#VALUE!</v>
      </c>
      <c r="Z235" s="10">
        <f t="shared" si="259"/>
      </c>
      <c r="AA235" s="1">
        <f t="shared" si="260"/>
      </c>
      <c r="AB235" s="12">
        <f t="shared" si="261"/>
        <v>0</v>
      </c>
      <c r="AC235" s="12">
        <f t="shared" si="262"/>
        <v>121</v>
      </c>
      <c r="AH235" s="16">
        <f t="shared" si="334"/>
      </c>
      <c r="AJ235" s="13">
        <f t="shared" si="333"/>
      </c>
      <c r="AK235" s="15">
        <f t="shared" si="335"/>
      </c>
      <c r="AO235" s="14">
        <f t="shared" si="263"/>
        <v>86</v>
      </c>
      <c r="AP235" s="12">
        <f t="shared" si="264"/>
        <v>0</v>
      </c>
      <c r="AQ235" s="11">
        <f t="shared" si="265"/>
      </c>
      <c r="AR235" s="11"/>
      <c r="AS235" s="10" t="e">
        <f t="shared" si="266"/>
        <v>#VALUE!</v>
      </c>
      <c r="AT235" s="10">
        <f t="shared" si="267"/>
      </c>
      <c r="AU235" s="1">
        <f t="shared" si="268"/>
        <v>0</v>
      </c>
      <c r="AV235" s="10">
        <f t="shared" si="269"/>
      </c>
      <c r="AW235" s="10">
        <f t="shared" si="270"/>
      </c>
      <c r="AX235" s="10">
        <f t="shared" si="271"/>
      </c>
      <c r="AZ235" s="1">
        <f t="shared" si="272"/>
      </c>
      <c r="BA235" s="11">
        <f t="shared" si="273"/>
      </c>
      <c r="BB235" s="1">
        <f t="shared" si="274"/>
        <v>2</v>
      </c>
      <c r="BC235" s="1">
        <f t="shared" si="275"/>
        <v>0</v>
      </c>
      <c r="BD235" s="1">
        <f t="shared" si="276"/>
      </c>
      <c r="BE235" s="1">
        <f t="shared" si="277"/>
      </c>
      <c r="BF235" s="1">
        <f t="shared" si="278"/>
      </c>
      <c r="BG235" s="1">
        <f t="shared" si="279"/>
      </c>
      <c r="BH235" s="1">
        <f t="shared" si="280"/>
      </c>
      <c r="BI235" s="1">
        <f t="shared" si="281"/>
      </c>
      <c r="BK235" s="1">
        <f t="shared" si="282"/>
      </c>
      <c r="BL235" s="1">
        <f t="shared" si="283"/>
      </c>
      <c r="BM235" s="1">
        <f t="shared" si="284"/>
        <v>1</v>
      </c>
      <c r="BN235" s="1">
        <f t="shared" si="285"/>
        <v>0</v>
      </c>
    </row>
    <row r="236" spans="2:66" ht="11.25" customHeight="1">
      <c r="B236" s="90" t="str">
        <f t="shared" si="239"/>
        <v>-</v>
      </c>
      <c r="C236" s="11">
        <f t="shared" si="240"/>
        <v>0</v>
      </c>
      <c r="F236" s="79">
        <f t="shared" si="241"/>
      </c>
      <c r="G236" s="11">
        <f t="shared" si="242"/>
      </c>
      <c r="H236" s="1">
        <f t="shared" si="243"/>
      </c>
      <c r="I236" s="1">
        <f t="shared" si="244"/>
      </c>
      <c r="J236" s="1">
        <f t="shared" si="245"/>
      </c>
      <c r="K236" s="1">
        <f t="shared" si="246"/>
      </c>
      <c r="L236" s="1">
        <f t="shared" si="247"/>
      </c>
      <c r="M236" s="1">
        <f t="shared" si="248"/>
      </c>
      <c r="N236" s="1">
        <f t="shared" si="249"/>
      </c>
      <c r="O236" s="1">
        <f t="shared" si="250"/>
        <v>0</v>
      </c>
      <c r="P236" s="1">
        <f t="shared" si="251"/>
        <v>5</v>
      </c>
      <c r="Q236" s="1">
        <f t="shared" si="252"/>
      </c>
      <c r="R236" s="1">
        <f t="shared" si="253"/>
      </c>
      <c r="T236" s="94">
        <f t="shared" si="254"/>
      </c>
      <c r="U236" s="94">
        <f t="shared" si="255"/>
      </c>
      <c r="W236" s="94">
        <f t="shared" si="256"/>
        <v>1</v>
      </c>
      <c r="X236" s="10">
        <f t="shared" si="257"/>
      </c>
      <c r="Y236" s="10" t="e">
        <f t="shared" si="258"/>
        <v>#VALUE!</v>
      </c>
      <c r="Z236" s="10">
        <f t="shared" si="259"/>
      </c>
      <c r="AA236" s="1">
        <f t="shared" si="260"/>
      </c>
      <c r="AB236" s="12">
        <f t="shared" si="261"/>
        <v>0</v>
      </c>
      <c r="AC236" s="12">
        <f t="shared" si="262"/>
        <v>121</v>
      </c>
      <c r="AH236" s="16">
        <f t="shared" si="334"/>
      </c>
      <c r="AJ236" s="13">
        <f t="shared" si="333"/>
      </c>
      <c r="AK236" s="15">
        <f t="shared" si="335"/>
      </c>
      <c r="AO236" s="14">
        <f t="shared" si="263"/>
        <v>86</v>
      </c>
      <c r="AP236" s="12">
        <f t="shared" si="264"/>
        <v>0</v>
      </c>
      <c r="AQ236" s="11">
        <f t="shared" si="265"/>
      </c>
      <c r="AR236" s="11"/>
      <c r="AS236" s="10" t="e">
        <f t="shared" si="266"/>
        <v>#VALUE!</v>
      </c>
      <c r="AT236" s="10">
        <f t="shared" si="267"/>
      </c>
      <c r="AU236" s="1">
        <f t="shared" si="268"/>
        <v>0</v>
      </c>
      <c r="AV236" s="10">
        <f t="shared" si="269"/>
      </c>
      <c r="AW236" s="10">
        <f t="shared" si="270"/>
      </c>
      <c r="AX236" s="10">
        <f t="shared" si="271"/>
      </c>
      <c r="AZ236" s="1">
        <f t="shared" si="272"/>
      </c>
      <c r="BA236" s="11">
        <f t="shared" si="273"/>
      </c>
      <c r="BB236" s="1">
        <f t="shared" si="274"/>
        <v>2</v>
      </c>
      <c r="BC236" s="1">
        <f t="shared" si="275"/>
        <v>0</v>
      </c>
      <c r="BD236" s="1">
        <f t="shared" si="276"/>
      </c>
      <c r="BE236" s="1">
        <f t="shared" si="277"/>
      </c>
      <c r="BF236" s="1">
        <f t="shared" si="278"/>
      </c>
      <c r="BG236" s="1">
        <f t="shared" si="279"/>
      </c>
      <c r="BH236" s="1">
        <f t="shared" si="280"/>
      </c>
      <c r="BI236" s="1">
        <f t="shared" si="281"/>
      </c>
      <c r="BK236" s="1">
        <f t="shared" si="282"/>
      </c>
      <c r="BL236" s="1">
        <f t="shared" si="283"/>
      </c>
      <c r="BM236" s="1">
        <f t="shared" si="284"/>
        <v>1</v>
      </c>
      <c r="BN236" s="1">
        <f t="shared" si="285"/>
        <v>0</v>
      </c>
    </row>
    <row r="237" spans="2:66" ht="11.25" customHeight="1">
      <c r="B237" s="90" t="str">
        <f t="shared" si="239"/>
        <v>-</v>
      </c>
      <c r="C237" s="11">
        <f t="shared" si="240"/>
        <v>0</v>
      </c>
      <c r="F237" s="79">
        <f t="shared" si="241"/>
      </c>
      <c r="G237" s="11">
        <f t="shared" si="242"/>
      </c>
      <c r="H237" s="1">
        <f t="shared" si="243"/>
      </c>
      <c r="I237" s="1">
        <f t="shared" si="244"/>
      </c>
      <c r="J237" s="1">
        <f t="shared" si="245"/>
      </c>
      <c r="K237" s="1">
        <f t="shared" si="246"/>
      </c>
      <c r="L237" s="1">
        <f t="shared" si="247"/>
      </c>
      <c r="M237" s="1">
        <f t="shared" si="248"/>
      </c>
      <c r="N237" s="1">
        <f t="shared" si="249"/>
      </c>
      <c r="O237" s="1">
        <f t="shared" si="250"/>
        <v>0</v>
      </c>
      <c r="P237" s="1">
        <f t="shared" si="251"/>
        <v>5</v>
      </c>
      <c r="Q237" s="1">
        <f t="shared" si="252"/>
      </c>
      <c r="R237" s="1">
        <f t="shared" si="253"/>
      </c>
      <c r="T237" s="94">
        <f t="shared" si="254"/>
      </c>
      <c r="U237" s="94">
        <f t="shared" si="255"/>
      </c>
      <c r="W237" s="94">
        <f t="shared" si="256"/>
        <v>1</v>
      </c>
      <c r="X237" s="10">
        <f t="shared" si="257"/>
      </c>
      <c r="Y237" s="10" t="e">
        <f t="shared" si="258"/>
        <v>#VALUE!</v>
      </c>
      <c r="Z237" s="10">
        <f t="shared" si="259"/>
      </c>
      <c r="AA237" s="1">
        <f t="shared" si="260"/>
      </c>
      <c r="AB237" s="12">
        <f t="shared" si="261"/>
        <v>0</v>
      </c>
      <c r="AC237" s="12">
        <f t="shared" si="262"/>
        <v>121</v>
      </c>
      <c r="AH237" s="16">
        <f t="shared" si="334"/>
      </c>
      <c r="AJ237" s="13">
        <f t="shared" si="333"/>
      </c>
      <c r="AK237" s="15">
        <f t="shared" si="335"/>
      </c>
      <c r="AO237" s="14">
        <f t="shared" si="263"/>
        <v>86</v>
      </c>
      <c r="AP237" s="12">
        <f t="shared" si="264"/>
        <v>0</v>
      </c>
      <c r="AQ237" s="11">
        <f t="shared" si="265"/>
      </c>
      <c r="AR237" s="11"/>
      <c r="AS237" s="10" t="e">
        <f t="shared" si="266"/>
        <v>#VALUE!</v>
      </c>
      <c r="AT237" s="10">
        <f t="shared" si="267"/>
      </c>
      <c r="AU237" s="1">
        <f t="shared" si="268"/>
        <v>0</v>
      </c>
      <c r="AV237" s="10">
        <f t="shared" si="269"/>
      </c>
      <c r="AW237" s="10">
        <f t="shared" si="270"/>
      </c>
      <c r="AX237" s="10">
        <f t="shared" si="271"/>
      </c>
      <c r="AZ237" s="1">
        <f t="shared" si="272"/>
      </c>
      <c r="BA237" s="11">
        <f t="shared" si="273"/>
      </c>
      <c r="BB237" s="1">
        <f t="shared" si="274"/>
        <v>2</v>
      </c>
      <c r="BC237" s="1">
        <f t="shared" si="275"/>
        <v>0</v>
      </c>
      <c r="BD237" s="1">
        <f t="shared" si="276"/>
      </c>
      <c r="BE237" s="1">
        <f t="shared" si="277"/>
      </c>
      <c r="BF237" s="1">
        <f t="shared" si="278"/>
      </c>
      <c r="BG237" s="1">
        <f t="shared" si="279"/>
      </c>
      <c r="BH237" s="1">
        <f t="shared" si="280"/>
      </c>
      <c r="BI237" s="1">
        <f t="shared" si="281"/>
      </c>
      <c r="BK237" s="1">
        <f t="shared" si="282"/>
      </c>
      <c r="BL237" s="1">
        <f t="shared" si="283"/>
      </c>
      <c r="BM237" s="1">
        <f t="shared" si="284"/>
        <v>1</v>
      </c>
      <c r="BN237" s="1">
        <f t="shared" si="285"/>
        <v>0</v>
      </c>
    </row>
    <row r="238" spans="2:66" ht="11.25" customHeight="1">
      <c r="B238" s="90" t="str">
        <f t="shared" si="239"/>
        <v>-</v>
      </c>
      <c r="C238" s="11">
        <f t="shared" si="240"/>
        <v>0</v>
      </c>
      <c r="F238" s="79">
        <f t="shared" si="241"/>
      </c>
      <c r="G238" s="11">
        <f t="shared" si="242"/>
      </c>
      <c r="H238" s="1">
        <f t="shared" si="243"/>
      </c>
      <c r="I238" s="1">
        <f t="shared" si="244"/>
      </c>
      <c r="J238" s="1">
        <f t="shared" si="245"/>
      </c>
      <c r="K238" s="1">
        <f t="shared" si="246"/>
      </c>
      <c r="L238" s="1">
        <f t="shared" si="247"/>
      </c>
      <c r="M238" s="1">
        <f t="shared" si="248"/>
      </c>
      <c r="N238" s="1">
        <f t="shared" si="249"/>
      </c>
      <c r="O238" s="1">
        <f t="shared" si="250"/>
        <v>0</v>
      </c>
      <c r="P238" s="1">
        <f t="shared" si="251"/>
        <v>5</v>
      </c>
      <c r="Q238" s="1">
        <f t="shared" si="252"/>
      </c>
      <c r="R238" s="1">
        <f t="shared" si="253"/>
      </c>
      <c r="T238" s="94">
        <f t="shared" si="254"/>
      </c>
      <c r="U238" s="94">
        <f t="shared" si="255"/>
      </c>
      <c r="W238" s="94">
        <f t="shared" si="256"/>
        <v>1</v>
      </c>
      <c r="X238" s="10">
        <f t="shared" si="257"/>
      </c>
      <c r="Y238" s="10" t="e">
        <f t="shared" si="258"/>
        <v>#VALUE!</v>
      </c>
      <c r="Z238" s="10">
        <f t="shared" si="259"/>
      </c>
      <c r="AA238" s="1">
        <f t="shared" si="260"/>
      </c>
      <c r="AB238" s="12">
        <f t="shared" si="261"/>
        <v>0</v>
      </c>
      <c r="AC238" s="12">
        <f t="shared" si="262"/>
        <v>121</v>
      </c>
      <c r="AH238" s="16">
        <f t="shared" si="334"/>
      </c>
      <c r="AJ238" s="13">
        <f t="shared" si="333"/>
      </c>
      <c r="AK238" s="15">
        <f t="shared" si="335"/>
      </c>
      <c r="AO238" s="14">
        <f t="shared" si="263"/>
        <v>86</v>
      </c>
      <c r="AP238" s="12">
        <f t="shared" si="264"/>
        <v>0</v>
      </c>
      <c r="AQ238" s="11">
        <f t="shared" si="265"/>
      </c>
      <c r="AR238" s="11"/>
      <c r="AS238" s="10" t="e">
        <f t="shared" si="266"/>
        <v>#VALUE!</v>
      </c>
      <c r="AT238" s="10">
        <f t="shared" si="267"/>
      </c>
      <c r="AU238" s="1">
        <f t="shared" si="268"/>
        <v>0</v>
      </c>
      <c r="AV238" s="10">
        <f t="shared" si="269"/>
      </c>
      <c r="AW238" s="10">
        <f t="shared" si="270"/>
      </c>
      <c r="AX238" s="10">
        <f t="shared" si="271"/>
      </c>
      <c r="AZ238" s="1">
        <f t="shared" si="272"/>
      </c>
      <c r="BA238" s="11">
        <f t="shared" si="273"/>
      </c>
      <c r="BB238" s="1">
        <f t="shared" si="274"/>
        <v>2</v>
      </c>
      <c r="BC238" s="1">
        <f t="shared" si="275"/>
        <v>0</v>
      </c>
      <c r="BD238" s="1">
        <f t="shared" si="276"/>
      </c>
      <c r="BE238" s="1">
        <f t="shared" si="277"/>
      </c>
      <c r="BF238" s="1">
        <f t="shared" si="278"/>
      </c>
      <c r="BG238" s="1">
        <f t="shared" si="279"/>
      </c>
      <c r="BH238" s="1">
        <f t="shared" si="280"/>
      </c>
      <c r="BI238" s="1">
        <f t="shared" si="281"/>
      </c>
      <c r="BK238" s="1">
        <f t="shared" si="282"/>
      </c>
      <c r="BL238" s="1">
        <f t="shared" si="283"/>
      </c>
      <c r="BM238" s="1">
        <f t="shared" si="284"/>
        <v>1</v>
      </c>
      <c r="BN238" s="1">
        <f t="shared" si="285"/>
        <v>0</v>
      </c>
    </row>
    <row r="239" spans="2:66" ht="11.25" customHeight="1">
      <c r="B239" s="90" t="str">
        <f t="shared" si="239"/>
        <v>-</v>
      </c>
      <c r="C239" s="11">
        <f t="shared" si="240"/>
        <v>0</v>
      </c>
      <c r="F239" s="79">
        <f t="shared" si="241"/>
      </c>
      <c r="G239" s="11">
        <f t="shared" si="242"/>
      </c>
      <c r="H239" s="1">
        <f t="shared" si="243"/>
      </c>
      <c r="I239" s="1">
        <f t="shared" si="244"/>
      </c>
      <c r="J239" s="1">
        <f t="shared" si="245"/>
      </c>
      <c r="K239" s="1">
        <f t="shared" si="246"/>
      </c>
      <c r="L239" s="1">
        <f t="shared" si="247"/>
      </c>
      <c r="M239" s="1">
        <f t="shared" si="248"/>
      </c>
      <c r="N239" s="1">
        <f t="shared" si="249"/>
      </c>
      <c r="O239" s="1">
        <f t="shared" si="250"/>
        <v>0</v>
      </c>
      <c r="P239" s="1">
        <f t="shared" si="251"/>
        <v>5</v>
      </c>
      <c r="Q239" s="1">
        <f t="shared" si="252"/>
      </c>
      <c r="R239" s="1">
        <f t="shared" si="253"/>
      </c>
      <c r="T239" s="94">
        <f t="shared" si="254"/>
      </c>
      <c r="U239" s="94">
        <f t="shared" si="255"/>
      </c>
      <c r="W239" s="94">
        <f t="shared" si="256"/>
        <v>1</v>
      </c>
      <c r="X239" s="10">
        <f t="shared" si="257"/>
      </c>
      <c r="Y239" s="10" t="e">
        <f t="shared" si="258"/>
        <v>#VALUE!</v>
      </c>
      <c r="Z239" s="10">
        <f t="shared" si="259"/>
      </c>
      <c r="AA239" s="1">
        <f t="shared" si="260"/>
      </c>
      <c r="AB239" s="12">
        <f t="shared" si="261"/>
        <v>0</v>
      </c>
      <c r="AC239" s="12">
        <f t="shared" si="262"/>
        <v>121</v>
      </c>
      <c r="AH239" s="16">
        <f t="shared" si="334"/>
      </c>
      <c r="AJ239" s="13">
        <f t="shared" si="333"/>
      </c>
      <c r="AK239" s="15">
        <f t="shared" si="335"/>
      </c>
      <c r="AO239" s="14">
        <f t="shared" si="263"/>
        <v>86</v>
      </c>
      <c r="AP239" s="12">
        <f t="shared" si="264"/>
        <v>0</v>
      </c>
      <c r="AQ239" s="11">
        <f t="shared" si="265"/>
      </c>
      <c r="AR239" s="11"/>
      <c r="AS239" s="10" t="e">
        <f t="shared" si="266"/>
        <v>#VALUE!</v>
      </c>
      <c r="AT239" s="10">
        <f t="shared" si="267"/>
      </c>
      <c r="AU239" s="1">
        <f t="shared" si="268"/>
        <v>0</v>
      </c>
      <c r="AV239" s="10">
        <f t="shared" si="269"/>
      </c>
      <c r="AW239" s="10">
        <f t="shared" si="270"/>
      </c>
      <c r="AX239" s="10">
        <f t="shared" si="271"/>
      </c>
      <c r="AZ239" s="1">
        <f t="shared" si="272"/>
      </c>
      <c r="BA239" s="11">
        <f t="shared" si="273"/>
      </c>
      <c r="BB239" s="1">
        <f t="shared" si="274"/>
        <v>2</v>
      </c>
      <c r="BC239" s="1">
        <f t="shared" si="275"/>
        <v>0</v>
      </c>
      <c r="BD239" s="1">
        <f t="shared" si="276"/>
      </c>
      <c r="BE239" s="1">
        <f t="shared" si="277"/>
      </c>
      <c r="BF239" s="1">
        <f t="shared" si="278"/>
      </c>
      <c r="BG239" s="1">
        <f t="shared" si="279"/>
      </c>
      <c r="BH239" s="1">
        <f t="shared" si="280"/>
      </c>
      <c r="BI239" s="1">
        <f t="shared" si="281"/>
      </c>
      <c r="BK239" s="1">
        <f t="shared" si="282"/>
      </c>
      <c r="BL239" s="1">
        <f t="shared" si="283"/>
      </c>
      <c r="BM239" s="1">
        <f t="shared" si="284"/>
        <v>1</v>
      </c>
      <c r="BN239" s="1">
        <f t="shared" si="285"/>
        <v>0</v>
      </c>
    </row>
    <row r="240" spans="2:66" ht="11.25" customHeight="1">
      <c r="B240" s="90" t="str">
        <f t="shared" si="239"/>
        <v>-</v>
      </c>
      <c r="C240" s="11">
        <f t="shared" si="240"/>
        <v>0</v>
      </c>
      <c r="F240" s="79">
        <f t="shared" si="241"/>
      </c>
      <c r="G240" s="11">
        <f t="shared" si="242"/>
      </c>
      <c r="H240" s="1">
        <f t="shared" si="243"/>
      </c>
      <c r="I240" s="1">
        <f t="shared" si="244"/>
      </c>
      <c r="J240" s="1">
        <f t="shared" si="245"/>
      </c>
      <c r="K240" s="1">
        <f t="shared" si="246"/>
      </c>
      <c r="L240" s="1">
        <f t="shared" si="247"/>
      </c>
      <c r="M240" s="1">
        <f t="shared" si="248"/>
      </c>
      <c r="N240" s="1">
        <f t="shared" si="249"/>
      </c>
      <c r="O240" s="1">
        <f t="shared" si="250"/>
        <v>0</v>
      </c>
      <c r="P240" s="1">
        <f t="shared" si="251"/>
        <v>5</v>
      </c>
      <c r="Q240" s="1">
        <f t="shared" si="252"/>
      </c>
      <c r="R240" s="1">
        <f t="shared" si="253"/>
      </c>
      <c r="T240" s="94">
        <f t="shared" si="254"/>
      </c>
      <c r="U240" s="94">
        <f t="shared" si="255"/>
      </c>
      <c r="W240" s="94">
        <f t="shared" si="256"/>
        <v>1</v>
      </c>
      <c r="X240" s="10">
        <f t="shared" si="257"/>
      </c>
      <c r="Y240" s="10" t="e">
        <f t="shared" si="258"/>
        <v>#VALUE!</v>
      </c>
      <c r="Z240" s="10">
        <f t="shared" si="259"/>
      </c>
      <c r="AA240" s="1">
        <f t="shared" si="260"/>
      </c>
      <c r="AB240" s="12">
        <f t="shared" si="261"/>
        <v>0</v>
      </c>
      <c r="AC240" s="12">
        <f t="shared" si="262"/>
        <v>121</v>
      </c>
      <c r="AH240" s="16">
        <f t="shared" si="334"/>
      </c>
      <c r="AJ240" s="13">
        <f t="shared" si="333"/>
      </c>
      <c r="AK240" s="15">
        <f t="shared" si="335"/>
      </c>
      <c r="AO240" s="14">
        <f t="shared" si="263"/>
        <v>86</v>
      </c>
      <c r="AP240" s="12">
        <f t="shared" si="264"/>
        <v>0</v>
      </c>
      <c r="AQ240" s="11">
        <f t="shared" si="265"/>
      </c>
      <c r="AR240" s="11"/>
      <c r="AS240" s="10" t="e">
        <f t="shared" si="266"/>
        <v>#VALUE!</v>
      </c>
      <c r="AT240" s="10">
        <f t="shared" si="267"/>
      </c>
      <c r="AU240" s="1">
        <f t="shared" si="268"/>
        <v>0</v>
      </c>
      <c r="AV240" s="10">
        <f t="shared" si="269"/>
      </c>
      <c r="AW240" s="10">
        <f t="shared" si="270"/>
      </c>
      <c r="AX240" s="10">
        <f t="shared" si="271"/>
      </c>
      <c r="AZ240" s="1">
        <f t="shared" si="272"/>
      </c>
      <c r="BA240" s="11">
        <f t="shared" si="273"/>
      </c>
      <c r="BB240" s="1">
        <f t="shared" si="274"/>
        <v>2</v>
      </c>
      <c r="BC240" s="1">
        <f t="shared" si="275"/>
        <v>0</v>
      </c>
      <c r="BD240" s="1">
        <f t="shared" si="276"/>
      </c>
      <c r="BE240" s="1">
        <f t="shared" si="277"/>
      </c>
      <c r="BF240" s="1">
        <f t="shared" si="278"/>
      </c>
      <c r="BG240" s="1">
        <f t="shared" si="279"/>
      </c>
      <c r="BH240" s="1">
        <f t="shared" si="280"/>
      </c>
      <c r="BI240" s="1">
        <f t="shared" si="281"/>
      </c>
      <c r="BK240" s="1">
        <f t="shared" si="282"/>
      </c>
      <c r="BL240" s="1">
        <f t="shared" si="283"/>
      </c>
      <c r="BM240" s="1">
        <f t="shared" si="284"/>
        <v>1</v>
      </c>
      <c r="BN240" s="1">
        <f t="shared" si="285"/>
        <v>0</v>
      </c>
    </row>
    <row r="241" spans="2:66" ht="11.25" customHeight="1">
      <c r="B241" s="90" t="str">
        <f t="shared" si="239"/>
        <v>-</v>
      </c>
      <c r="C241" s="11">
        <f t="shared" si="240"/>
        <v>0</v>
      </c>
      <c r="F241" s="79">
        <f t="shared" si="241"/>
      </c>
      <c r="G241" s="11">
        <f t="shared" si="242"/>
      </c>
      <c r="H241" s="1">
        <f t="shared" si="243"/>
      </c>
      <c r="I241" s="1">
        <f t="shared" si="244"/>
      </c>
      <c r="J241" s="1">
        <f t="shared" si="245"/>
      </c>
      <c r="K241" s="1">
        <f t="shared" si="246"/>
      </c>
      <c r="L241" s="1">
        <f t="shared" si="247"/>
      </c>
      <c r="M241" s="1">
        <f t="shared" si="248"/>
      </c>
      <c r="N241" s="1">
        <f t="shared" si="249"/>
      </c>
      <c r="O241" s="1">
        <f t="shared" si="250"/>
        <v>0</v>
      </c>
      <c r="P241" s="1">
        <f t="shared" si="251"/>
        <v>5</v>
      </c>
      <c r="Q241" s="1">
        <f t="shared" si="252"/>
      </c>
      <c r="R241" s="1">
        <f t="shared" si="253"/>
      </c>
      <c r="T241" s="94">
        <f t="shared" si="254"/>
      </c>
      <c r="U241" s="94">
        <f t="shared" si="255"/>
      </c>
      <c r="W241" s="94">
        <f t="shared" si="256"/>
        <v>1</v>
      </c>
      <c r="X241" s="10">
        <f t="shared" si="257"/>
      </c>
      <c r="Y241" s="10" t="e">
        <f t="shared" si="258"/>
        <v>#VALUE!</v>
      </c>
      <c r="Z241" s="10">
        <f t="shared" si="259"/>
      </c>
      <c r="AA241" s="1">
        <f t="shared" si="260"/>
      </c>
      <c r="AB241" s="12">
        <f t="shared" si="261"/>
        <v>0</v>
      </c>
      <c r="AC241" s="12">
        <f t="shared" si="262"/>
        <v>121</v>
      </c>
      <c r="AH241" s="16">
        <f t="shared" si="334"/>
      </c>
      <c r="AJ241" s="13">
        <f t="shared" si="333"/>
      </c>
      <c r="AK241" s="15">
        <f t="shared" si="335"/>
      </c>
      <c r="AO241" s="14">
        <f t="shared" si="263"/>
        <v>86</v>
      </c>
      <c r="AP241" s="12">
        <f t="shared" si="264"/>
        <v>0</v>
      </c>
      <c r="AQ241" s="11">
        <f t="shared" si="265"/>
      </c>
      <c r="AR241" s="11"/>
      <c r="AS241" s="10" t="e">
        <f t="shared" si="266"/>
        <v>#VALUE!</v>
      </c>
      <c r="AT241" s="10">
        <f t="shared" si="267"/>
      </c>
      <c r="AU241" s="1">
        <f t="shared" si="268"/>
        <v>0</v>
      </c>
      <c r="AV241" s="10">
        <f t="shared" si="269"/>
      </c>
      <c r="AW241" s="10">
        <f t="shared" si="270"/>
      </c>
      <c r="AX241" s="10">
        <f t="shared" si="271"/>
      </c>
      <c r="AZ241" s="1">
        <f t="shared" si="272"/>
      </c>
      <c r="BA241" s="11">
        <f t="shared" si="273"/>
      </c>
      <c r="BB241" s="1">
        <f t="shared" si="274"/>
        <v>2</v>
      </c>
      <c r="BC241" s="1">
        <f t="shared" si="275"/>
        <v>0</v>
      </c>
      <c r="BD241" s="1">
        <f t="shared" si="276"/>
      </c>
      <c r="BE241" s="1">
        <f t="shared" si="277"/>
      </c>
      <c r="BF241" s="1">
        <f t="shared" si="278"/>
      </c>
      <c r="BG241" s="1">
        <f t="shared" si="279"/>
      </c>
      <c r="BH241" s="1">
        <f t="shared" si="280"/>
      </c>
      <c r="BI241" s="1">
        <f t="shared" si="281"/>
      </c>
      <c r="BK241" s="1">
        <f t="shared" si="282"/>
      </c>
      <c r="BL241" s="1">
        <f t="shared" si="283"/>
      </c>
      <c r="BM241" s="1">
        <f t="shared" si="284"/>
        <v>1</v>
      </c>
      <c r="BN241" s="1">
        <f t="shared" si="285"/>
        <v>0</v>
      </c>
    </row>
    <row r="242" spans="2:66" ht="11.25" customHeight="1">
      <c r="B242" s="90" t="str">
        <f t="shared" si="239"/>
        <v>-</v>
      </c>
      <c r="C242" s="11">
        <f t="shared" si="240"/>
        <v>0</v>
      </c>
      <c r="F242" s="79">
        <f t="shared" si="241"/>
      </c>
      <c r="G242" s="11">
        <f t="shared" si="242"/>
      </c>
      <c r="H242" s="1">
        <f t="shared" si="243"/>
      </c>
      <c r="I242" s="1">
        <f t="shared" si="244"/>
      </c>
      <c r="J242" s="1">
        <f t="shared" si="245"/>
      </c>
      <c r="K242" s="1">
        <f t="shared" si="246"/>
      </c>
      <c r="L242" s="1">
        <f t="shared" si="247"/>
      </c>
      <c r="M242" s="1">
        <f t="shared" si="248"/>
      </c>
      <c r="N242" s="1">
        <f t="shared" si="249"/>
      </c>
      <c r="O242" s="1">
        <f t="shared" si="250"/>
        <v>0</v>
      </c>
      <c r="P242" s="1">
        <f t="shared" si="251"/>
        <v>5</v>
      </c>
      <c r="Q242" s="1">
        <f t="shared" si="252"/>
      </c>
      <c r="R242" s="1">
        <f t="shared" si="253"/>
      </c>
      <c r="T242" s="94">
        <f t="shared" si="254"/>
      </c>
      <c r="U242" s="94">
        <f t="shared" si="255"/>
      </c>
      <c r="W242" s="94">
        <f t="shared" si="256"/>
        <v>1</v>
      </c>
      <c r="X242" s="10">
        <f t="shared" si="257"/>
      </c>
      <c r="Y242" s="10" t="e">
        <f t="shared" si="258"/>
        <v>#VALUE!</v>
      </c>
      <c r="Z242" s="10">
        <f t="shared" si="259"/>
      </c>
      <c r="AA242" s="1">
        <f t="shared" si="260"/>
      </c>
      <c r="AB242" s="12">
        <f t="shared" si="261"/>
        <v>0</v>
      </c>
      <c r="AC242" s="12">
        <f t="shared" si="262"/>
        <v>121</v>
      </c>
      <c r="AH242" s="16">
        <f t="shared" si="334"/>
      </c>
      <c r="AJ242" s="13">
        <f t="shared" si="333"/>
      </c>
      <c r="AK242" s="15">
        <f t="shared" si="335"/>
      </c>
      <c r="AO242" s="14">
        <f t="shared" si="263"/>
        <v>86</v>
      </c>
      <c r="AP242" s="12">
        <f t="shared" si="264"/>
        <v>0</v>
      </c>
      <c r="AQ242" s="11">
        <f t="shared" si="265"/>
      </c>
      <c r="AR242" s="11"/>
      <c r="AS242" s="10" t="e">
        <f t="shared" si="266"/>
        <v>#VALUE!</v>
      </c>
      <c r="AT242" s="10">
        <f t="shared" si="267"/>
      </c>
      <c r="AU242" s="1">
        <f t="shared" si="268"/>
        <v>0</v>
      </c>
      <c r="AV242" s="10">
        <f t="shared" si="269"/>
      </c>
      <c r="AW242" s="10">
        <f t="shared" si="270"/>
      </c>
      <c r="AX242" s="10">
        <f t="shared" si="271"/>
      </c>
      <c r="AZ242" s="1">
        <f t="shared" si="272"/>
      </c>
      <c r="BA242" s="11">
        <f t="shared" si="273"/>
      </c>
      <c r="BB242" s="1">
        <f t="shared" si="274"/>
        <v>2</v>
      </c>
      <c r="BC242" s="1">
        <f t="shared" si="275"/>
        <v>0</v>
      </c>
      <c r="BD242" s="1">
        <f t="shared" si="276"/>
      </c>
      <c r="BE242" s="1">
        <f t="shared" si="277"/>
      </c>
      <c r="BF242" s="1">
        <f t="shared" si="278"/>
      </c>
      <c r="BG242" s="1">
        <f t="shared" si="279"/>
      </c>
      <c r="BH242" s="1">
        <f t="shared" si="280"/>
      </c>
      <c r="BI242" s="1">
        <f t="shared" si="281"/>
      </c>
      <c r="BK242" s="1">
        <f t="shared" si="282"/>
      </c>
      <c r="BL242" s="1">
        <f t="shared" si="283"/>
      </c>
      <c r="BM242" s="1">
        <f t="shared" si="284"/>
        <v>1</v>
      </c>
      <c r="BN242" s="1">
        <f t="shared" si="285"/>
        <v>0</v>
      </c>
    </row>
    <row r="243" spans="2:66" ht="11.25" customHeight="1">
      <c r="B243" s="90" t="str">
        <f t="shared" si="239"/>
        <v>-</v>
      </c>
      <c r="C243" s="11">
        <f t="shared" si="240"/>
        <v>0</v>
      </c>
      <c r="F243" s="79">
        <f t="shared" si="241"/>
      </c>
      <c r="G243" s="11">
        <f t="shared" si="242"/>
      </c>
      <c r="H243" s="1">
        <f t="shared" si="243"/>
      </c>
      <c r="I243" s="1">
        <f t="shared" si="244"/>
      </c>
      <c r="J243" s="1">
        <f t="shared" si="245"/>
      </c>
      <c r="K243" s="1">
        <f t="shared" si="246"/>
      </c>
      <c r="L243" s="1">
        <f t="shared" si="247"/>
      </c>
      <c r="M243" s="1">
        <f t="shared" si="248"/>
      </c>
      <c r="N243" s="1">
        <f t="shared" si="249"/>
      </c>
      <c r="O243" s="1">
        <f t="shared" si="250"/>
        <v>0</v>
      </c>
      <c r="P243" s="1">
        <f t="shared" si="251"/>
        <v>5</v>
      </c>
      <c r="Q243" s="1">
        <f t="shared" si="252"/>
      </c>
      <c r="R243" s="1">
        <f t="shared" si="253"/>
      </c>
      <c r="T243" s="94">
        <f t="shared" si="254"/>
      </c>
      <c r="U243" s="94">
        <f t="shared" si="255"/>
      </c>
      <c r="W243" s="94">
        <f t="shared" si="256"/>
        <v>1</v>
      </c>
      <c r="X243" s="10">
        <f t="shared" si="257"/>
      </c>
      <c r="Y243" s="10" t="e">
        <f t="shared" si="258"/>
        <v>#VALUE!</v>
      </c>
      <c r="Z243" s="10">
        <f t="shared" si="259"/>
      </c>
      <c r="AA243" s="1">
        <f t="shared" si="260"/>
      </c>
      <c r="AB243" s="12">
        <f t="shared" si="261"/>
        <v>0</v>
      </c>
      <c r="AC243" s="12">
        <f t="shared" si="262"/>
        <v>121</v>
      </c>
      <c r="AH243" s="16">
        <f t="shared" si="334"/>
      </c>
      <c r="AJ243" s="13">
        <f t="shared" si="333"/>
      </c>
      <c r="AK243" s="15">
        <f t="shared" si="335"/>
      </c>
      <c r="AO243" s="14">
        <f t="shared" si="263"/>
        <v>86</v>
      </c>
      <c r="AP243" s="12">
        <f t="shared" si="264"/>
        <v>0</v>
      </c>
      <c r="AQ243" s="11">
        <f t="shared" si="265"/>
      </c>
      <c r="AR243" s="11"/>
      <c r="AS243" s="10" t="e">
        <f t="shared" si="266"/>
        <v>#VALUE!</v>
      </c>
      <c r="AT243" s="10">
        <f t="shared" si="267"/>
      </c>
      <c r="AU243" s="1">
        <f t="shared" si="268"/>
        <v>0</v>
      </c>
      <c r="AV243" s="10">
        <f t="shared" si="269"/>
      </c>
      <c r="AW243" s="10">
        <f t="shared" si="270"/>
      </c>
      <c r="AX243" s="10">
        <f t="shared" si="271"/>
      </c>
      <c r="AZ243" s="1">
        <f t="shared" si="272"/>
      </c>
      <c r="BA243" s="11">
        <f t="shared" si="273"/>
      </c>
      <c r="BB243" s="1">
        <f t="shared" si="274"/>
        <v>2</v>
      </c>
      <c r="BC243" s="1">
        <f t="shared" si="275"/>
        <v>0</v>
      </c>
      <c r="BD243" s="1">
        <f t="shared" si="276"/>
      </c>
      <c r="BE243" s="1">
        <f t="shared" si="277"/>
      </c>
      <c r="BF243" s="1">
        <f t="shared" si="278"/>
      </c>
      <c r="BG243" s="1">
        <f t="shared" si="279"/>
      </c>
      <c r="BH243" s="1">
        <f t="shared" si="280"/>
      </c>
      <c r="BI243" s="1">
        <f t="shared" si="281"/>
      </c>
      <c r="BK243" s="1">
        <f t="shared" si="282"/>
      </c>
      <c r="BL243" s="1">
        <f t="shared" si="283"/>
      </c>
      <c r="BM243" s="1">
        <f t="shared" si="284"/>
        <v>1</v>
      </c>
      <c r="BN243" s="1">
        <f t="shared" si="285"/>
        <v>0</v>
      </c>
    </row>
    <row r="244" spans="2:66" ht="11.25" customHeight="1">
      <c r="B244" s="90" t="str">
        <f t="shared" si="239"/>
        <v>-</v>
      </c>
      <c r="C244" s="11">
        <f t="shared" si="240"/>
        <v>0</v>
      </c>
      <c r="F244" s="79">
        <f t="shared" si="241"/>
      </c>
      <c r="G244" s="11">
        <f t="shared" si="242"/>
      </c>
      <c r="H244" s="1">
        <f t="shared" si="243"/>
      </c>
      <c r="I244" s="1">
        <f t="shared" si="244"/>
      </c>
      <c r="J244" s="1">
        <f t="shared" si="245"/>
      </c>
      <c r="K244" s="1">
        <f t="shared" si="246"/>
      </c>
      <c r="L244" s="1">
        <f t="shared" si="247"/>
      </c>
      <c r="M244" s="1">
        <f t="shared" si="248"/>
      </c>
      <c r="N244" s="1">
        <f t="shared" si="249"/>
      </c>
      <c r="O244" s="1">
        <f t="shared" si="250"/>
        <v>0</v>
      </c>
      <c r="P244" s="1">
        <f t="shared" si="251"/>
        <v>5</v>
      </c>
      <c r="Q244" s="1">
        <f t="shared" si="252"/>
      </c>
      <c r="R244" s="1">
        <f t="shared" si="253"/>
      </c>
      <c r="T244" s="94">
        <f t="shared" si="254"/>
      </c>
      <c r="U244" s="94">
        <f t="shared" si="255"/>
      </c>
      <c r="W244" s="94">
        <f t="shared" si="256"/>
        <v>1</v>
      </c>
      <c r="X244" s="10">
        <f t="shared" si="257"/>
      </c>
      <c r="Y244" s="10" t="e">
        <f t="shared" si="258"/>
        <v>#VALUE!</v>
      </c>
      <c r="Z244" s="10">
        <f t="shared" si="259"/>
      </c>
      <c r="AA244" s="1">
        <f t="shared" si="260"/>
      </c>
      <c r="AB244" s="12">
        <f t="shared" si="261"/>
        <v>0</v>
      </c>
      <c r="AC244" s="12">
        <f t="shared" si="262"/>
        <v>121</v>
      </c>
      <c r="AH244" s="16">
        <f t="shared" si="334"/>
      </c>
      <c r="AJ244" s="13">
        <f t="shared" si="333"/>
      </c>
      <c r="AK244" s="15">
        <f t="shared" si="335"/>
      </c>
      <c r="AO244" s="14">
        <f t="shared" si="263"/>
        <v>86</v>
      </c>
      <c r="AP244" s="12">
        <f t="shared" si="264"/>
        <v>0</v>
      </c>
      <c r="AQ244" s="11">
        <f t="shared" si="265"/>
      </c>
      <c r="AR244" s="11"/>
      <c r="AS244" s="10" t="e">
        <f t="shared" si="266"/>
        <v>#VALUE!</v>
      </c>
      <c r="AT244" s="10">
        <f t="shared" si="267"/>
      </c>
      <c r="AU244" s="1">
        <f t="shared" si="268"/>
        <v>0</v>
      </c>
      <c r="AV244" s="10">
        <f t="shared" si="269"/>
      </c>
      <c r="AW244" s="10">
        <f t="shared" si="270"/>
      </c>
      <c r="AX244" s="10">
        <f t="shared" si="271"/>
      </c>
      <c r="AZ244" s="1">
        <f t="shared" si="272"/>
      </c>
      <c r="BA244" s="11">
        <f t="shared" si="273"/>
      </c>
      <c r="BB244" s="1">
        <f t="shared" si="274"/>
        <v>2</v>
      </c>
      <c r="BC244" s="1">
        <f t="shared" si="275"/>
        <v>0</v>
      </c>
      <c r="BD244" s="1">
        <f t="shared" si="276"/>
      </c>
      <c r="BE244" s="1">
        <f t="shared" si="277"/>
      </c>
      <c r="BF244" s="1">
        <f t="shared" si="278"/>
      </c>
      <c r="BG244" s="1">
        <f t="shared" si="279"/>
      </c>
      <c r="BH244" s="1">
        <f t="shared" si="280"/>
      </c>
      <c r="BI244" s="1">
        <f t="shared" si="281"/>
      </c>
      <c r="BK244" s="1">
        <f t="shared" si="282"/>
      </c>
      <c r="BL244" s="1">
        <f t="shared" si="283"/>
      </c>
      <c r="BM244" s="1">
        <f t="shared" si="284"/>
        <v>1</v>
      </c>
      <c r="BN244" s="1">
        <f t="shared" si="285"/>
        <v>0</v>
      </c>
    </row>
    <row r="245" spans="2:66" ht="11.25" customHeight="1">
      <c r="B245" s="90" t="str">
        <f t="shared" si="239"/>
        <v>-</v>
      </c>
      <c r="C245" s="11">
        <f t="shared" si="240"/>
        <v>0</v>
      </c>
      <c r="F245" s="79">
        <f t="shared" si="241"/>
      </c>
      <c r="G245" s="11">
        <f t="shared" si="242"/>
      </c>
      <c r="H245" s="1">
        <f t="shared" si="243"/>
      </c>
      <c r="I245" s="1">
        <f t="shared" si="244"/>
      </c>
      <c r="J245" s="1">
        <f t="shared" si="245"/>
      </c>
      <c r="K245" s="1">
        <f t="shared" si="246"/>
      </c>
      <c r="L245" s="1">
        <f t="shared" si="247"/>
      </c>
      <c r="M245" s="1">
        <f t="shared" si="248"/>
      </c>
      <c r="N245" s="1">
        <f t="shared" si="249"/>
      </c>
      <c r="O245" s="1">
        <f t="shared" si="250"/>
        <v>0</v>
      </c>
      <c r="P245" s="1">
        <f t="shared" si="251"/>
        <v>5</v>
      </c>
      <c r="Q245" s="1">
        <f t="shared" si="252"/>
      </c>
      <c r="R245" s="1">
        <f t="shared" si="253"/>
      </c>
      <c r="T245" s="94">
        <f t="shared" si="254"/>
      </c>
      <c r="U245" s="94">
        <f t="shared" si="255"/>
      </c>
      <c r="W245" s="94">
        <f t="shared" si="256"/>
        <v>1</v>
      </c>
      <c r="X245" s="10">
        <f t="shared" si="257"/>
      </c>
      <c r="Y245" s="10" t="e">
        <f t="shared" si="258"/>
        <v>#VALUE!</v>
      </c>
      <c r="Z245" s="10">
        <f t="shared" si="259"/>
      </c>
      <c r="AA245" s="1">
        <f t="shared" si="260"/>
      </c>
      <c r="AB245" s="12">
        <f t="shared" si="261"/>
        <v>0</v>
      </c>
      <c r="AC245" s="12">
        <f t="shared" si="262"/>
        <v>121</v>
      </c>
      <c r="AH245" s="16">
        <f t="shared" si="334"/>
      </c>
      <c r="AJ245" s="13">
        <f t="shared" si="333"/>
      </c>
      <c r="AK245" s="15">
        <f t="shared" si="335"/>
      </c>
      <c r="AO245" s="14">
        <f t="shared" si="263"/>
        <v>86</v>
      </c>
      <c r="AP245" s="12">
        <f t="shared" si="264"/>
        <v>0</v>
      </c>
      <c r="AQ245" s="11">
        <f t="shared" si="265"/>
      </c>
      <c r="AR245" s="11"/>
      <c r="AS245" s="10" t="e">
        <f t="shared" si="266"/>
        <v>#VALUE!</v>
      </c>
      <c r="AT245" s="10">
        <f t="shared" si="267"/>
      </c>
      <c r="AU245" s="1">
        <f t="shared" si="268"/>
        <v>0</v>
      </c>
      <c r="AV245" s="10">
        <f t="shared" si="269"/>
      </c>
      <c r="AW245" s="10">
        <f t="shared" si="270"/>
      </c>
      <c r="AX245" s="10">
        <f t="shared" si="271"/>
      </c>
      <c r="AZ245" s="1">
        <f t="shared" si="272"/>
      </c>
      <c r="BA245" s="11">
        <f t="shared" si="273"/>
      </c>
      <c r="BB245" s="1">
        <f t="shared" si="274"/>
        <v>2</v>
      </c>
      <c r="BC245" s="1">
        <f t="shared" si="275"/>
        <v>0</v>
      </c>
      <c r="BD245" s="1">
        <f t="shared" si="276"/>
      </c>
      <c r="BE245" s="1">
        <f t="shared" si="277"/>
      </c>
      <c r="BF245" s="1">
        <f t="shared" si="278"/>
      </c>
      <c r="BG245" s="1">
        <f t="shared" si="279"/>
      </c>
      <c r="BH245" s="1">
        <f t="shared" si="280"/>
      </c>
      <c r="BI245" s="1">
        <f t="shared" si="281"/>
      </c>
      <c r="BK245" s="1">
        <f t="shared" si="282"/>
      </c>
      <c r="BL245" s="1">
        <f t="shared" si="283"/>
      </c>
      <c r="BM245" s="1">
        <f t="shared" si="284"/>
        <v>1</v>
      </c>
      <c r="BN245" s="1">
        <f t="shared" si="285"/>
        <v>0</v>
      </c>
    </row>
    <row r="246" spans="2:66" ht="11.25" customHeight="1">
      <c r="B246" s="90" t="str">
        <f t="shared" si="239"/>
        <v>-</v>
      </c>
      <c r="C246" s="11">
        <f t="shared" si="240"/>
        <v>0</v>
      </c>
      <c r="F246" s="79">
        <f t="shared" si="241"/>
      </c>
      <c r="G246" s="11">
        <f t="shared" si="242"/>
      </c>
      <c r="H246" s="1">
        <f t="shared" si="243"/>
      </c>
      <c r="I246" s="1">
        <f t="shared" si="244"/>
      </c>
      <c r="J246" s="1">
        <f t="shared" si="245"/>
      </c>
      <c r="K246" s="1">
        <f t="shared" si="246"/>
      </c>
      <c r="L246" s="1">
        <f t="shared" si="247"/>
      </c>
      <c r="M246" s="1">
        <f t="shared" si="248"/>
      </c>
      <c r="N246" s="1">
        <f t="shared" si="249"/>
      </c>
      <c r="O246" s="1">
        <f t="shared" si="250"/>
        <v>0</v>
      </c>
      <c r="P246" s="1">
        <f t="shared" si="251"/>
        <v>5</v>
      </c>
      <c r="Q246" s="1">
        <f t="shared" si="252"/>
      </c>
      <c r="R246" s="1">
        <f t="shared" si="253"/>
      </c>
      <c r="T246" s="94">
        <f t="shared" si="254"/>
      </c>
      <c r="U246" s="94">
        <f t="shared" si="255"/>
      </c>
      <c r="W246" s="94">
        <f t="shared" si="256"/>
        <v>1</v>
      </c>
      <c r="X246" s="10">
        <f t="shared" si="257"/>
      </c>
      <c r="Y246" s="10" t="e">
        <f t="shared" si="258"/>
        <v>#VALUE!</v>
      </c>
      <c r="Z246" s="10">
        <f t="shared" si="259"/>
      </c>
      <c r="AA246" s="1">
        <f t="shared" si="260"/>
      </c>
      <c r="AB246" s="12">
        <f t="shared" si="261"/>
        <v>0</v>
      </c>
      <c r="AC246" s="12">
        <f t="shared" si="262"/>
        <v>121</v>
      </c>
      <c r="AH246" s="16">
        <f t="shared" si="334"/>
      </c>
      <c r="AJ246" s="13">
        <f t="shared" si="333"/>
      </c>
      <c r="AK246" s="15">
        <f t="shared" si="335"/>
      </c>
      <c r="AO246" s="14">
        <f t="shared" si="263"/>
        <v>86</v>
      </c>
      <c r="AP246" s="12">
        <f t="shared" si="264"/>
        <v>0</v>
      </c>
      <c r="AQ246" s="11">
        <f t="shared" si="265"/>
      </c>
      <c r="AR246" s="11"/>
      <c r="AS246" s="10" t="e">
        <f t="shared" si="266"/>
        <v>#VALUE!</v>
      </c>
      <c r="AT246" s="10">
        <f t="shared" si="267"/>
      </c>
      <c r="AU246" s="1">
        <f t="shared" si="268"/>
        <v>0</v>
      </c>
      <c r="AV246" s="10">
        <f t="shared" si="269"/>
      </c>
      <c r="AW246" s="10">
        <f t="shared" si="270"/>
      </c>
      <c r="AX246" s="10">
        <f t="shared" si="271"/>
      </c>
      <c r="AZ246" s="1">
        <f t="shared" si="272"/>
      </c>
      <c r="BA246" s="11">
        <f t="shared" si="273"/>
      </c>
      <c r="BB246" s="1">
        <f t="shared" si="274"/>
        <v>2</v>
      </c>
      <c r="BC246" s="1">
        <f t="shared" si="275"/>
        <v>0</v>
      </c>
      <c r="BD246" s="1">
        <f t="shared" si="276"/>
      </c>
      <c r="BE246" s="1">
        <f t="shared" si="277"/>
      </c>
      <c r="BF246" s="1">
        <f t="shared" si="278"/>
      </c>
      <c r="BG246" s="1">
        <f t="shared" si="279"/>
      </c>
      <c r="BH246" s="1">
        <f t="shared" si="280"/>
      </c>
      <c r="BI246" s="1">
        <f t="shared" si="281"/>
      </c>
      <c r="BK246" s="1">
        <f t="shared" si="282"/>
      </c>
      <c r="BL246" s="1">
        <f t="shared" si="283"/>
      </c>
      <c r="BM246" s="1">
        <f t="shared" si="284"/>
        <v>1</v>
      </c>
      <c r="BN246" s="1">
        <f t="shared" si="285"/>
        <v>0</v>
      </c>
    </row>
    <row r="247" spans="2:66" ht="11.25" customHeight="1">
      <c r="B247" s="90" t="str">
        <f t="shared" si="239"/>
        <v>-</v>
      </c>
      <c r="C247" s="11">
        <f t="shared" si="240"/>
        <v>0</v>
      </c>
      <c r="F247" s="79">
        <f t="shared" si="241"/>
      </c>
      <c r="G247" s="11">
        <f t="shared" si="242"/>
      </c>
      <c r="H247" s="1">
        <f t="shared" si="243"/>
      </c>
      <c r="I247" s="1">
        <f t="shared" si="244"/>
      </c>
      <c r="J247" s="1">
        <f t="shared" si="245"/>
      </c>
      <c r="K247" s="1">
        <f t="shared" si="246"/>
      </c>
      <c r="L247" s="1">
        <f t="shared" si="247"/>
      </c>
      <c r="M247" s="1">
        <f t="shared" si="248"/>
      </c>
      <c r="N247" s="1">
        <f t="shared" si="249"/>
      </c>
      <c r="O247" s="1">
        <f t="shared" si="250"/>
        <v>0</v>
      </c>
      <c r="P247" s="1">
        <f t="shared" si="251"/>
        <v>5</v>
      </c>
      <c r="Q247" s="1">
        <f t="shared" si="252"/>
      </c>
      <c r="R247" s="1">
        <f t="shared" si="253"/>
      </c>
      <c r="T247" s="94">
        <f t="shared" si="254"/>
      </c>
      <c r="U247" s="94">
        <f t="shared" si="255"/>
      </c>
      <c r="W247" s="94">
        <f t="shared" si="256"/>
        <v>1</v>
      </c>
      <c r="X247" s="10">
        <f t="shared" si="257"/>
      </c>
      <c r="Y247" s="10" t="e">
        <f t="shared" si="258"/>
        <v>#VALUE!</v>
      </c>
      <c r="Z247" s="10">
        <f t="shared" si="259"/>
      </c>
      <c r="AA247" s="1">
        <f t="shared" si="260"/>
      </c>
      <c r="AB247" s="12">
        <f t="shared" si="261"/>
        <v>0</v>
      </c>
      <c r="AC247" s="12">
        <f t="shared" si="262"/>
        <v>121</v>
      </c>
      <c r="AH247" s="16">
        <f t="shared" si="334"/>
      </c>
      <c r="AJ247" s="13">
        <f t="shared" si="333"/>
      </c>
      <c r="AK247" s="15">
        <f t="shared" si="335"/>
      </c>
      <c r="AO247" s="14">
        <f t="shared" si="263"/>
        <v>86</v>
      </c>
      <c r="AP247" s="12">
        <f t="shared" si="264"/>
        <v>0</v>
      </c>
      <c r="AQ247" s="11">
        <f t="shared" si="265"/>
      </c>
      <c r="AR247" s="11"/>
      <c r="AS247" s="10" t="e">
        <f t="shared" si="266"/>
        <v>#VALUE!</v>
      </c>
      <c r="AT247" s="10">
        <f t="shared" si="267"/>
      </c>
      <c r="AU247" s="1">
        <f t="shared" si="268"/>
        <v>0</v>
      </c>
      <c r="AV247" s="10">
        <f t="shared" si="269"/>
      </c>
      <c r="AW247" s="10">
        <f t="shared" si="270"/>
      </c>
      <c r="AX247" s="10">
        <f t="shared" si="271"/>
      </c>
      <c r="AZ247" s="1">
        <f t="shared" si="272"/>
      </c>
      <c r="BA247" s="11">
        <f t="shared" si="273"/>
      </c>
      <c r="BB247" s="1">
        <f t="shared" si="274"/>
        <v>2</v>
      </c>
      <c r="BC247" s="1">
        <f t="shared" si="275"/>
        <v>0</v>
      </c>
      <c r="BD247" s="1">
        <f t="shared" si="276"/>
      </c>
      <c r="BE247" s="1">
        <f t="shared" si="277"/>
      </c>
      <c r="BF247" s="1">
        <f t="shared" si="278"/>
      </c>
      <c r="BG247" s="1">
        <f t="shared" si="279"/>
      </c>
      <c r="BH247" s="1">
        <f t="shared" si="280"/>
      </c>
      <c r="BI247" s="1">
        <f t="shared" si="281"/>
      </c>
      <c r="BK247" s="1">
        <f t="shared" si="282"/>
      </c>
      <c r="BL247" s="1">
        <f t="shared" si="283"/>
      </c>
      <c r="BM247" s="1">
        <f t="shared" si="284"/>
        <v>1</v>
      </c>
      <c r="BN247" s="1">
        <f t="shared" si="285"/>
        <v>0</v>
      </c>
    </row>
    <row r="248" spans="2:66" ht="11.25" customHeight="1">
      <c r="B248" s="90" t="str">
        <f t="shared" si="239"/>
        <v>-</v>
      </c>
      <c r="C248" s="11">
        <f t="shared" si="240"/>
        <v>0</v>
      </c>
      <c r="F248" s="79">
        <f t="shared" si="241"/>
      </c>
      <c r="G248" s="11">
        <f t="shared" si="242"/>
      </c>
      <c r="H248" s="1">
        <f t="shared" si="243"/>
      </c>
      <c r="I248" s="1">
        <f t="shared" si="244"/>
      </c>
      <c r="J248" s="1">
        <f t="shared" si="245"/>
      </c>
      <c r="K248" s="1">
        <f t="shared" si="246"/>
      </c>
      <c r="L248" s="1">
        <f t="shared" si="247"/>
      </c>
      <c r="M248" s="1">
        <f t="shared" si="248"/>
      </c>
      <c r="N248" s="1">
        <f t="shared" si="249"/>
      </c>
      <c r="O248" s="1">
        <f t="shared" si="250"/>
        <v>0</v>
      </c>
      <c r="P248" s="1">
        <f t="shared" si="251"/>
        <v>5</v>
      </c>
      <c r="Q248" s="1">
        <f t="shared" si="252"/>
      </c>
      <c r="R248" s="1">
        <f t="shared" si="253"/>
      </c>
      <c r="T248" s="94">
        <f t="shared" si="254"/>
      </c>
      <c r="U248" s="94">
        <f t="shared" si="255"/>
      </c>
      <c r="W248" s="94">
        <f t="shared" si="256"/>
        <v>1</v>
      </c>
      <c r="X248" s="10">
        <f t="shared" si="257"/>
      </c>
      <c r="Y248" s="10" t="e">
        <f t="shared" si="258"/>
        <v>#VALUE!</v>
      </c>
      <c r="Z248" s="10">
        <f t="shared" si="259"/>
      </c>
      <c r="AA248" s="1">
        <f t="shared" si="260"/>
      </c>
      <c r="AB248" s="12">
        <f t="shared" si="261"/>
        <v>0</v>
      </c>
      <c r="AC248" s="12">
        <f t="shared" si="262"/>
        <v>121</v>
      </c>
      <c r="AH248" s="16">
        <f t="shared" si="334"/>
      </c>
      <c r="AJ248" s="13">
        <f t="shared" si="333"/>
      </c>
      <c r="AK248" s="15">
        <f t="shared" si="335"/>
      </c>
      <c r="AO248" s="14">
        <f t="shared" si="263"/>
        <v>86</v>
      </c>
      <c r="AP248" s="12">
        <f t="shared" si="264"/>
        <v>0</v>
      </c>
      <c r="AQ248" s="11">
        <f t="shared" si="265"/>
      </c>
      <c r="AR248" s="11"/>
      <c r="AS248" s="10" t="e">
        <f t="shared" si="266"/>
        <v>#VALUE!</v>
      </c>
      <c r="AT248" s="10">
        <f t="shared" si="267"/>
      </c>
      <c r="AU248" s="1">
        <f t="shared" si="268"/>
        <v>0</v>
      </c>
      <c r="AV248" s="10">
        <f t="shared" si="269"/>
      </c>
      <c r="AW248" s="10">
        <f t="shared" si="270"/>
      </c>
      <c r="AX248" s="10">
        <f t="shared" si="271"/>
      </c>
      <c r="AZ248" s="1">
        <f t="shared" si="272"/>
      </c>
      <c r="BA248" s="11">
        <f t="shared" si="273"/>
      </c>
      <c r="BB248" s="1">
        <f t="shared" si="274"/>
        <v>2</v>
      </c>
      <c r="BC248" s="1">
        <f t="shared" si="275"/>
        <v>0</v>
      </c>
      <c r="BD248" s="1">
        <f t="shared" si="276"/>
      </c>
      <c r="BE248" s="1">
        <f t="shared" si="277"/>
      </c>
      <c r="BF248" s="1">
        <f t="shared" si="278"/>
      </c>
      <c r="BG248" s="1">
        <f t="shared" si="279"/>
      </c>
      <c r="BH248" s="1">
        <f t="shared" si="280"/>
      </c>
      <c r="BI248" s="1">
        <f t="shared" si="281"/>
      </c>
      <c r="BK248" s="1">
        <f t="shared" si="282"/>
      </c>
      <c r="BL248" s="1">
        <f t="shared" si="283"/>
      </c>
      <c r="BM248" s="1">
        <f t="shared" si="284"/>
        <v>1</v>
      </c>
      <c r="BN248" s="1">
        <f t="shared" si="285"/>
        <v>0</v>
      </c>
    </row>
    <row r="249" spans="2:66" ht="11.25" customHeight="1">
      <c r="B249" s="90" t="str">
        <f t="shared" si="239"/>
        <v>-</v>
      </c>
      <c r="C249" s="11">
        <f t="shared" si="240"/>
        <v>0</v>
      </c>
      <c r="F249" s="79">
        <f t="shared" si="241"/>
      </c>
      <c r="G249" s="11">
        <f t="shared" si="242"/>
      </c>
      <c r="H249" s="1">
        <f t="shared" si="243"/>
      </c>
      <c r="I249" s="1">
        <f t="shared" si="244"/>
      </c>
      <c r="J249" s="1">
        <f t="shared" si="245"/>
      </c>
      <c r="K249" s="1">
        <f t="shared" si="246"/>
      </c>
      <c r="L249" s="1">
        <f t="shared" si="247"/>
      </c>
      <c r="M249" s="1">
        <f t="shared" si="248"/>
      </c>
      <c r="N249" s="1">
        <f t="shared" si="249"/>
      </c>
      <c r="O249" s="1">
        <f t="shared" si="250"/>
        <v>0</v>
      </c>
      <c r="P249" s="1">
        <f t="shared" si="251"/>
        <v>5</v>
      </c>
      <c r="Q249" s="1">
        <f t="shared" si="252"/>
      </c>
      <c r="R249" s="1">
        <f t="shared" si="253"/>
      </c>
      <c r="T249" s="94">
        <f t="shared" si="254"/>
      </c>
      <c r="U249" s="94">
        <f t="shared" si="255"/>
      </c>
      <c r="W249" s="94">
        <f t="shared" si="256"/>
        <v>1</v>
      </c>
      <c r="X249" s="10">
        <f t="shared" si="257"/>
      </c>
      <c r="Y249" s="10" t="e">
        <f t="shared" si="258"/>
        <v>#VALUE!</v>
      </c>
      <c r="Z249" s="10">
        <f t="shared" si="259"/>
      </c>
      <c r="AA249" s="1">
        <f t="shared" si="260"/>
      </c>
      <c r="AB249" s="12">
        <f t="shared" si="261"/>
        <v>0</v>
      </c>
      <c r="AC249" s="12">
        <f t="shared" si="262"/>
        <v>121</v>
      </c>
      <c r="AH249" s="16">
        <f t="shared" si="334"/>
      </c>
      <c r="AJ249" s="13">
        <f t="shared" si="333"/>
      </c>
      <c r="AK249" s="15">
        <f t="shared" si="335"/>
      </c>
      <c r="AO249" s="14">
        <f t="shared" si="263"/>
        <v>86</v>
      </c>
      <c r="AP249" s="12">
        <f t="shared" si="264"/>
        <v>0</v>
      </c>
      <c r="AQ249" s="11">
        <f t="shared" si="265"/>
      </c>
      <c r="AR249" s="11"/>
      <c r="AS249" s="10" t="e">
        <f t="shared" si="266"/>
        <v>#VALUE!</v>
      </c>
      <c r="AT249" s="10">
        <f t="shared" si="267"/>
      </c>
      <c r="AU249" s="1">
        <f t="shared" si="268"/>
        <v>0</v>
      </c>
      <c r="AV249" s="10">
        <f t="shared" si="269"/>
      </c>
      <c r="AW249" s="10">
        <f t="shared" si="270"/>
      </c>
      <c r="AX249" s="10">
        <f t="shared" si="271"/>
      </c>
      <c r="AZ249" s="1">
        <f t="shared" si="272"/>
      </c>
      <c r="BA249" s="11">
        <f t="shared" si="273"/>
      </c>
      <c r="BB249" s="1">
        <f t="shared" si="274"/>
        <v>2</v>
      </c>
      <c r="BC249" s="1">
        <f t="shared" si="275"/>
        <v>0</v>
      </c>
      <c r="BD249" s="1">
        <f t="shared" si="276"/>
      </c>
      <c r="BE249" s="1">
        <f t="shared" si="277"/>
      </c>
      <c r="BF249" s="1">
        <f t="shared" si="278"/>
      </c>
      <c r="BG249" s="1">
        <f t="shared" si="279"/>
      </c>
      <c r="BH249" s="1">
        <f t="shared" si="280"/>
      </c>
      <c r="BI249" s="1">
        <f t="shared" si="281"/>
      </c>
      <c r="BK249" s="1">
        <f t="shared" si="282"/>
      </c>
      <c r="BL249" s="1">
        <f t="shared" si="283"/>
      </c>
      <c r="BM249" s="1">
        <f t="shared" si="284"/>
        <v>1</v>
      </c>
      <c r="BN249" s="1">
        <f t="shared" si="285"/>
        <v>0</v>
      </c>
    </row>
    <row r="250" spans="2:66" ht="11.25" customHeight="1">
      <c r="B250" s="90" t="str">
        <f t="shared" si="239"/>
        <v>-</v>
      </c>
      <c r="C250" s="11">
        <f t="shared" si="240"/>
        <v>0</v>
      </c>
      <c r="F250" s="79">
        <f t="shared" si="241"/>
      </c>
      <c r="G250" s="11">
        <f t="shared" si="242"/>
      </c>
      <c r="H250" s="1">
        <f t="shared" si="243"/>
      </c>
      <c r="I250" s="1">
        <f t="shared" si="244"/>
      </c>
      <c r="J250" s="1">
        <f t="shared" si="245"/>
      </c>
      <c r="K250" s="1">
        <f t="shared" si="246"/>
      </c>
      <c r="L250" s="1">
        <f t="shared" si="247"/>
      </c>
      <c r="M250" s="1">
        <f t="shared" si="248"/>
      </c>
      <c r="N250" s="1">
        <f t="shared" si="249"/>
      </c>
      <c r="O250" s="1">
        <f t="shared" si="250"/>
        <v>0</v>
      </c>
      <c r="P250" s="1">
        <f t="shared" si="251"/>
        <v>5</v>
      </c>
      <c r="Q250" s="1">
        <f t="shared" si="252"/>
      </c>
      <c r="R250" s="1">
        <f t="shared" si="253"/>
      </c>
      <c r="T250" s="94">
        <f t="shared" si="254"/>
      </c>
      <c r="U250" s="94">
        <f t="shared" si="255"/>
      </c>
      <c r="W250" s="94">
        <f t="shared" si="256"/>
        <v>1</v>
      </c>
      <c r="X250" s="10">
        <f t="shared" si="257"/>
      </c>
      <c r="Y250" s="10" t="e">
        <f t="shared" si="258"/>
        <v>#VALUE!</v>
      </c>
      <c r="Z250" s="10">
        <f t="shared" si="259"/>
      </c>
      <c r="AA250" s="1">
        <f t="shared" si="260"/>
      </c>
      <c r="AB250" s="12">
        <f t="shared" si="261"/>
        <v>0</v>
      </c>
      <c r="AC250" s="12">
        <f t="shared" si="262"/>
        <v>121</v>
      </c>
      <c r="AH250" s="16">
        <f t="shared" si="334"/>
      </c>
      <c r="AJ250" s="13">
        <f t="shared" si="333"/>
      </c>
      <c r="AK250" s="15">
        <f t="shared" si="335"/>
      </c>
      <c r="AO250" s="14">
        <f t="shared" si="263"/>
        <v>86</v>
      </c>
      <c r="AP250" s="12">
        <f t="shared" si="264"/>
        <v>0</v>
      </c>
      <c r="AQ250" s="11">
        <f t="shared" si="265"/>
      </c>
      <c r="AR250" s="11"/>
      <c r="AS250" s="10" t="e">
        <f t="shared" si="266"/>
        <v>#VALUE!</v>
      </c>
      <c r="AT250" s="10">
        <f t="shared" si="267"/>
      </c>
      <c r="AU250" s="1">
        <f t="shared" si="268"/>
        <v>0</v>
      </c>
      <c r="AV250" s="10">
        <f t="shared" si="269"/>
      </c>
      <c r="AW250" s="10">
        <f t="shared" si="270"/>
      </c>
      <c r="AX250" s="10">
        <f t="shared" si="271"/>
      </c>
      <c r="AZ250" s="1">
        <f t="shared" si="272"/>
      </c>
      <c r="BA250" s="11">
        <f t="shared" si="273"/>
      </c>
      <c r="BB250" s="1">
        <f t="shared" si="274"/>
        <v>2</v>
      </c>
      <c r="BC250" s="1">
        <f t="shared" si="275"/>
        <v>0</v>
      </c>
      <c r="BD250" s="1">
        <f t="shared" si="276"/>
      </c>
      <c r="BE250" s="1">
        <f t="shared" si="277"/>
      </c>
      <c r="BF250" s="1">
        <f t="shared" si="278"/>
      </c>
      <c r="BG250" s="1">
        <f t="shared" si="279"/>
      </c>
      <c r="BH250" s="1">
        <f t="shared" si="280"/>
      </c>
      <c r="BI250" s="1">
        <f t="shared" si="281"/>
      </c>
      <c r="BK250" s="1">
        <f t="shared" si="282"/>
      </c>
      <c r="BL250" s="1">
        <f t="shared" si="283"/>
      </c>
      <c r="BM250" s="1">
        <f t="shared" si="284"/>
        <v>1</v>
      </c>
      <c r="BN250" s="1">
        <f t="shared" si="285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03"/>
  <sheetViews>
    <sheetView workbookViewId="0" topLeftCell="A1">
      <selection activeCell="AG20" sqref="AG20"/>
    </sheetView>
  </sheetViews>
  <sheetFormatPr defaultColWidth="9.00390625" defaultRowHeight="11.25" customHeight="1"/>
  <cols>
    <col min="1" max="1" width="3.875" style="53" customWidth="1"/>
    <col min="2" max="2" width="3.25390625" style="11" customWidth="1"/>
    <col min="3" max="5" width="2.125" style="11" customWidth="1"/>
    <col min="6" max="6" width="3.25390625" style="79" customWidth="1"/>
    <col min="7" max="7" width="3.25390625" style="11" customWidth="1"/>
    <col min="8" max="10" width="2.375" style="1" customWidth="1"/>
    <col min="11" max="12" width="3.25390625" style="1" customWidth="1"/>
    <col min="13" max="14" width="3.625" style="1" customWidth="1"/>
    <col min="15" max="17" width="2.375" style="1" customWidth="1"/>
    <col min="18" max="18" width="3.625" style="1" customWidth="1"/>
    <col min="19" max="19" width="3.625" style="60" customWidth="1"/>
    <col min="20" max="20" width="2.625" style="60" customWidth="1"/>
    <col min="21" max="21" width="3.25390625" style="60" customWidth="1"/>
    <col min="22" max="22" width="3.25390625" style="94" customWidth="1"/>
    <col min="23" max="23" width="2.375" style="94" customWidth="1"/>
    <col min="24" max="26" width="3.25390625" style="10" customWidth="1"/>
    <col min="27" max="27" width="3.25390625" style="1" customWidth="1"/>
    <col min="28" max="28" width="2.375" style="79" customWidth="1"/>
    <col min="29" max="29" width="3.25390625" style="12" customWidth="1"/>
    <col min="30" max="31" width="2.375" style="12" customWidth="1"/>
    <col min="32" max="32" width="1.625" style="12" customWidth="1"/>
    <col min="33" max="33" width="3.625" style="15" customWidth="1"/>
    <col min="34" max="34" width="4.125" style="14" customWidth="1"/>
    <col min="35" max="35" width="2.375" style="14" customWidth="1"/>
    <col min="36" max="36" width="4.125" style="14" customWidth="1"/>
    <col min="37" max="37" width="3.625" style="15" customWidth="1"/>
    <col min="38" max="38" width="1.625" style="41" customWidth="1"/>
    <col min="39" max="40" width="2.375" style="41" customWidth="1"/>
    <col min="41" max="41" width="3.25390625" style="14" customWidth="1"/>
    <col min="42" max="42" width="2.375" style="80" customWidth="1"/>
    <col min="43" max="44" width="3.25390625" style="1" customWidth="1"/>
    <col min="45" max="46" width="3.25390625" style="10" customWidth="1"/>
    <col min="47" max="47" width="2.375" style="10" customWidth="1"/>
    <col min="48" max="49" width="3.25390625" style="10" customWidth="1"/>
    <col min="50" max="50" width="2.625" style="10" customWidth="1"/>
    <col min="51" max="51" width="3.625" style="119" customWidth="1"/>
    <col min="52" max="52" width="3.625" style="1" customWidth="1"/>
    <col min="53" max="53" width="2.375" style="11" customWidth="1"/>
    <col min="54" max="55" width="2.375" style="1" customWidth="1"/>
    <col min="56" max="57" width="3.625" style="1" customWidth="1"/>
    <col min="58" max="59" width="3.25390625" style="1" customWidth="1"/>
    <col min="60" max="62" width="2.375" style="1" customWidth="1"/>
    <col min="63" max="64" width="3.25390625" style="1" customWidth="1"/>
    <col min="65" max="66" width="2.125" style="0" customWidth="1"/>
  </cols>
  <sheetData>
    <row r="1" spans="4:66" ht="11.25" customHeight="1">
      <c r="D1" s="96"/>
      <c r="E1" s="96"/>
      <c r="F1" s="55"/>
      <c r="G1" s="55"/>
      <c r="H1" s="55"/>
      <c r="I1" s="55"/>
      <c r="J1" s="55"/>
      <c r="K1" s="48"/>
      <c r="L1" s="48"/>
      <c r="M1" s="48"/>
      <c r="N1" s="48"/>
      <c r="O1" s="48"/>
      <c r="P1" s="48"/>
      <c r="Q1" s="48"/>
      <c r="R1" s="48"/>
      <c r="S1" s="56" t="s">
        <v>60</v>
      </c>
      <c r="T1" s="93"/>
      <c r="U1" s="93"/>
      <c r="V1" s="93"/>
      <c r="W1" s="93"/>
      <c r="X1" s="50"/>
      <c r="Y1" s="50"/>
      <c r="Z1" s="42"/>
      <c r="AA1" s="42"/>
      <c r="AB1" s="81"/>
      <c r="AC1" s="71"/>
      <c r="AD1" s="71"/>
      <c r="AE1" s="71"/>
      <c r="AF1" s="71"/>
      <c r="AG1" s="49" t="s">
        <v>0</v>
      </c>
      <c r="AH1" s="42"/>
      <c r="AI1" s="14" t="s">
        <v>61</v>
      </c>
      <c r="AJ1" s="110"/>
      <c r="AK1" s="111" t="s">
        <v>125</v>
      </c>
      <c r="AL1" s="112"/>
      <c r="AM1" s="112"/>
      <c r="AN1" s="112"/>
      <c r="AO1" s="113"/>
      <c r="AP1" s="114"/>
      <c r="AQ1" s="113"/>
      <c r="AR1" s="113"/>
      <c r="AS1" s="115"/>
      <c r="AT1" s="115"/>
      <c r="AU1" s="115"/>
      <c r="AV1" s="115"/>
      <c r="AW1" s="115"/>
      <c r="AX1" s="115"/>
      <c r="AY1" s="104" t="s">
        <v>156</v>
      </c>
      <c r="AZ1" s="105"/>
      <c r="BA1" s="103"/>
      <c r="BB1" s="105"/>
      <c r="BC1" s="103"/>
      <c r="BD1" s="106"/>
      <c r="BE1" s="105"/>
      <c r="BF1" s="105"/>
      <c r="BG1" s="105"/>
      <c r="BH1" s="105"/>
      <c r="BI1" s="105"/>
      <c r="BJ1" s="105"/>
      <c r="BK1" s="105"/>
      <c r="BL1" s="105"/>
      <c r="BM1" s="107"/>
      <c r="BN1" s="107"/>
    </row>
    <row r="2" spans="2:66" ht="11.25" customHeight="1">
      <c r="B2" s="77" t="s">
        <v>86</v>
      </c>
      <c r="C2" s="11" t="s">
        <v>138</v>
      </c>
      <c r="D2" s="120" t="s">
        <v>160</v>
      </c>
      <c r="E2" s="101" t="s">
        <v>83</v>
      </c>
      <c r="F2" s="100" t="s">
        <v>62</v>
      </c>
      <c r="G2" s="73" t="s">
        <v>56</v>
      </c>
      <c r="H2" s="73" t="s">
        <v>59</v>
      </c>
      <c r="I2" s="73" t="s">
        <v>49</v>
      </c>
      <c r="J2" s="57" t="s">
        <v>6</v>
      </c>
      <c r="K2" s="73" t="s">
        <v>10</v>
      </c>
      <c r="L2" s="73" t="s">
        <v>58</v>
      </c>
      <c r="M2" s="57" t="s">
        <v>63</v>
      </c>
      <c r="N2" s="57" t="s">
        <v>64</v>
      </c>
      <c r="O2" s="57" t="s">
        <v>83</v>
      </c>
      <c r="P2" s="98" t="s">
        <v>251</v>
      </c>
      <c r="Q2" s="57" t="s">
        <v>179</v>
      </c>
      <c r="R2" s="57" t="s">
        <v>57</v>
      </c>
      <c r="S2" s="87" t="s">
        <v>128</v>
      </c>
      <c r="T2" s="102" t="s">
        <v>148</v>
      </c>
      <c r="U2" s="52" t="s">
        <v>147</v>
      </c>
      <c r="V2" s="52" t="s">
        <v>139</v>
      </c>
      <c r="W2" s="52" t="s">
        <v>83</v>
      </c>
      <c r="X2" s="97" t="s">
        <v>62</v>
      </c>
      <c r="Y2" s="89" t="s">
        <v>56</v>
      </c>
      <c r="Z2" s="89" t="s">
        <v>49</v>
      </c>
      <c r="AA2" s="89" t="s">
        <v>10</v>
      </c>
      <c r="AB2" s="10" t="s">
        <v>83</v>
      </c>
      <c r="AC2" s="12" t="s">
        <v>9</v>
      </c>
      <c r="AD2" s="12" t="s">
        <v>178</v>
      </c>
      <c r="AE2" s="95" t="s">
        <v>137</v>
      </c>
      <c r="AF2" s="95" t="s">
        <v>136</v>
      </c>
      <c r="AG2" s="61" t="s">
        <v>9</v>
      </c>
      <c r="AH2" s="12" t="s">
        <v>16</v>
      </c>
      <c r="AI2" s="12" t="s">
        <v>6</v>
      </c>
      <c r="AJ2" s="12" t="s">
        <v>17</v>
      </c>
      <c r="AK2" s="117" t="s">
        <v>9</v>
      </c>
      <c r="AL2" s="91" t="s">
        <v>136</v>
      </c>
      <c r="AM2" s="91" t="s">
        <v>137</v>
      </c>
      <c r="AN2" s="91" t="s">
        <v>178</v>
      </c>
      <c r="AO2" s="12" t="s">
        <v>9</v>
      </c>
      <c r="AP2" s="10" t="s">
        <v>149</v>
      </c>
      <c r="AQ2" s="89" t="s">
        <v>10</v>
      </c>
      <c r="AR2" s="89" t="s">
        <v>49</v>
      </c>
      <c r="AS2" s="89" t="s">
        <v>56</v>
      </c>
      <c r="AT2" s="97" t="s">
        <v>62</v>
      </c>
      <c r="AU2" s="52" t="s">
        <v>83</v>
      </c>
      <c r="AV2" s="92" t="s">
        <v>140</v>
      </c>
      <c r="AW2" s="52" t="s">
        <v>147</v>
      </c>
      <c r="AX2" s="102" t="s">
        <v>148</v>
      </c>
      <c r="AY2" s="108" t="s">
        <v>157</v>
      </c>
      <c r="AZ2" s="105" t="s">
        <v>57</v>
      </c>
      <c r="BA2" s="105" t="s">
        <v>179</v>
      </c>
      <c r="BB2" s="105" t="s">
        <v>154</v>
      </c>
      <c r="BC2" s="105" t="s">
        <v>160</v>
      </c>
      <c r="BD2" s="105" t="s">
        <v>73</v>
      </c>
      <c r="BE2" s="105" t="s">
        <v>72</v>
      </c>
      <c r="BF2" s="109" t="s">
        <v>58</v>
      </c>
      <c r="BG2" s="109" t="s">
        <v>10</v>
      </c>
      <c r="BH2" s="105" t="s">
        <v>6</v>
      </c>
      <c r="BI2" s="109" t="s">
        <v>49</v>
      </c>
      <c r="BJ2" s="109" t="s">
        <v>59</v>
      </c>
      <c r="BK2" s="109" t="s">
        <v>56</v>
      </c>
      <c r="BL2" s="121" t="s">
        <v>62</v>
      </c>
      <c r="BM2" s="122" t="s">
        <v>146</v>
      </c>
      <c r="BN2" s="120" t="s">
        <v>83</v>
      </c>
    </row>
    <row r="3" spans="1:66" ht="11.25" customHeight="1">
      <c r="A3" s="53" t="s">
        <v>48</v>
      </c>
      <c r="D3" s="1">
        <f>MAX(D12:D1005)</f>
        <v>0</v>
      </c>
      <c r="E3" s="1">
        <f>MAX(E12:E1005)</f>
        <v>0</v>
      </c>
      <c r="F3" s="10">
        <f>COUNTIF(F12:F1008,"◯")</f>
        <v>0</v>
      </c>
      <c r="G3" s="10">
        <f>COUNTIF(G12:G1008,"◎")</f>
        <v>5</v>
      </c>
      <c r="H3" s="1">
        <f>SUM(H12:H1008)</f>
        <v>0</v>
      </c>
      <c r="I3" s="1">
        <f>SUM(I12:I1008)</f>
        <v>0</v>
      </c>
      <c r="J3" s="1">
        <f>COUNTIF(J12:J1008,"△")</f>
        <v>0</v>
      </c>
      <c r="K3" s="1">
        <f>SUM(K12:K1008)</f>
        <v>0</v>
      </c>
      <c r="L3" s="1">
        <f>SUM(L12:L1008)</f>
        <v>1</v>
      </c>
      <c r="M3" s="1">
        <f>SUM(M12:M1008)</f>
        <v>1</v>
      </c>
      <c r="N3" s="1">
        <f>SUM(N12:N1008)</f>
        <v>18</v>
      </c>
      <c r="O3" s="1">
        <f>MAX(O12:O1005)</f>
        <v>0</v>
      </c>
      <c r="P3" s="1">
        <f>MAX(P12:P1005)</f>
        <v>6</v>
      </c>
      <c r="Q3" s="1">
        <f>SUM(Q12:Q1008)</f>
        <v>0</v>
      </c>
      <c r="R3" s="7">
        <f>COUNTIF(R12:R1008,"◯")</f>
        <v>6</v>
      </c>
      <c r="S3" s="59">
        <f>COUNTIF(S12:S1008,"★")</f>
        <v>6</v>
      </c>
      <c r="T3" s="1">
        <f>COUNTIF(T12:T1008,"△")</f>
        <v>0</v>
      </c>
      <c r="U3" s="10">
        <f>COUNTIF(U12:U1008,"◯")</f>
        <v>0</v>
      </c>
      <c r="V3" s="10">
        <f>COUNTIF(V12:V1008,"◯")</f>
        <v>1</v>
      </c>
      <c r="W3" s="1">
        <f>MAX(W12:W1005)</f>
        <v>0</v>
      </c>
      <c r="X3" s="10">
        <f>COUNTIF(X12:X1008,"◯")</f>
        <v>0</v>
      </c>
      <c r="Y3" s="10">
        <f>COUNTIF(Y12:Y1008,"◎")</f>
        <v>6</v>
      </c>
      <c r="Z3" s="1">
        <f>SUM(Z12:Z1008)</f>
        <v>2</v>
      </c>
      <c r="AA3" s="1">
        <f>SUM(AA12:AA1008)</f>
        <v>0</v>
      </c>
      <c r="AB3" s="1">
        <f>MAX(AB12:AB1005)</f>
        <v>7</v>
      </c>
      <c r="AD3" s="1">
        <f>SUM(AD12:AD1008)</f>
        <v>0</v>
      </c>
      <c r="AE3" s="95"/>
      <c r="AG3" s="61">
        <f>COUNTIF(AG12:AG1008,"◯")</f>
        <v>7</v>
      </c>
      <c r="AH3" s="14">
        <f>SUM(AH12:AH1008)</f>
        <v>23</v>
      </c>
      <c r="AI3" s="14">
        <f>COUNTIF(AI12:AI1008,"△")</f>
        <v>1</v>
      </c>
      <c r="AJ3" s="14">
        <f>SUM(AJ12:AJ1008)</f>
        <v>1</v>
      </c>
      <c r="AK3" s="117">
        <f>COUNTIF(AK12:AK1008,"◯")</f>
        <v>0</v>
      </c>
      <c r="AN3" s="1">
        <f>SUM(AN12:AN1008)</f>
        <v>0</v>
      </c>
      <c r="AP3" s="1">
        <f>MAX(AP12:AP1005)</f>
        <v>0</v>
      </c>
      <c r="AQ3" s="90">
        <f>SUM(AQ12:AQ1008)</f>
        <v>1</v>
      </c>
      <c r="AR3" s="1">
        <f>SUM(AR12:AR1008)</f>
        <v>0</v>
      </c>
      <c r="AS3" s="10">
        <f>COUNTIF(AS12:AS1008,"◎")</f>
        <v>0</v>
      </c>
      <c r="AT3" s="10">
        <f>COUNTIF(AT12:AT1008,"◯")</f>
        <v>0</v>
      </c>
      <c r="AU3" s="1">
        <f>MAX(AU12:AU1005)</f>
        <v>0</v>
      </c>
      <c r="AV3" s="10">
        <f>COUNTIF(AV12:AV1008,"◯")</f>
        <v>0</v>
      </c>
      <c r="AW3" s="10">
        <f>COUNTIF(AW12:AW1008,"◯")</f>
        <v>0</v>
      </c>
      <c r="AX3" s="1">
        <f>COUNTIF(AX12:AX1008,"△")</f>
        <v>0</v>
      </c>
      <c r="AY3" s="118">
        <f>COUNTIF(AY12:AY1008,"★")</f>
        <v>1</v>
      </c>
      <c r="AZ3" s="7">
        <f>COUNTIF(AZ12:AZ51008,"◯")</f>
        <v>0</v>
      </c>
      <c r="BA3" s="1">
        <f>SUM(BA12:BA1008)</f>
        <v>0</v>
      </c>
      <c r="BB3" s="1">
        <f>MAX(BB12:BB1005)</f>
        <v>0</v>
      </c>
      <c r="BC3" s="1">
        <f>MAX(BC12:BC1005)</f>
        <v>1</v>
      </c>
      <c r="BD3" s="1">
        <f>SUM(BD12:BD1008)</f>
        <v>0</v>
      </c>
      <c r="BE3" s="1">
        <f>SUM(BE12:BE1008)</f>
        <v>3</v>
      </c>
      <c r="BF3" s="1">
        <f>SUM(BF12:BF1008)</f>
        <v>0</v>
      </c>
      <c r="BG3" s="1">
        <f>SUM(BG12:BG51008)</f>
        <v>0</v>
      </c>
      <c r="BH3" s="1">
        <f>COUNTIF(BH12:BH1008,"△")</f>
        <v>0</v>
      </c>
      <c r="BI3" s="1">
        <f>SUM(BI12:BI51008)</f>
        <v>0</v>
      </c>
      <c r="BJ3" s="1">
        <f>SUM(BJ12:BJ51008)</f>
        <v>0</v>
      </c>
      <c r="BK3" s="10">
        <f>COUNTIF(BK12:BK1008,"◎")</f>
        <v>0</v>
      </c>
      <c r="BL3" s="10">
        <f>COUNTIF(BL12:BL1008,"◯")</f>
        <v>0</v>
      </c>
      <c r="BM3" s="1">
        <f>MAX(BM12:BM1005)</f>
        <v>0</v>
      </c>
      <c r="BN3" s="1">
        <f>MAX(BN12:BN1005)</f>
        <v>0</v>
      </c>
    </row>
    <row r="4" spans="1:66" ht="11.25" customHeight="1">
      <c r="A4" s="53" t="s">
        <v>177</v>
      </c>
      <c r="D4" s="1">
        <f>MAX(D19:D1000)</f>
        <v>0</v>
      </c>
      <c r="E4" s="1">
        <f>MAX(E19:E1000)</f>
        <v>0</v>
      </c>
      <c r="F4" s="10">
        <f>COUNTIF(F19:F1000,"◯")</f>
        <v>0</v>
      </c>
      <c r="G4" s="10">
        <f>COUNTIF(G19:G1000,"◎")</f>
        <v>0</v>
      </c>
      <c r="H4" s="1">
        <f>SUM(H19:H1000)</f>
        <v>0</v>
      </c>
      <c r="I4" s="1">
        <f>SUM(I19:I1000)</f>
        <v>0</v>
      </c>
      <c r="J4" s="1">
        <f>COUNTIF(J19:J1000,"△")</f>
        <v>0</v>
      </c>
      <c r="K4" s="1">
        <f>SUM(K19:K1000)</f>
        <v>0</v>
      </c>
      <c r="L4" s="1">
        <f>SUM(L19:L1000)</f>
        <v>0</v>
      </c>
      <c r="M4" s="1">
        <f>SUM(M19:M1000)</f>
        <v>0</v>
      </c>
      <c r="N4" s="1">
        <f>SUM(N19:N1000)</f>
        <v>0</v>
      </c>
      <c r="O4" s="1">
        <f>MAX(O19:O1000)</f>
        <v>0</v>
      </c>
      <c r="P4" s="1">
        <f>MAX(P19:P1000)</f>
        <v>6</v>
      </c>
      <c r="Q4" s="1">
        <f>SUM(Q182:Q1000)</f>
        <v>0</v>
      </c>
      <c r="R4" s="7">
        <f>COUNTIF(R19:R1000,"◯")</f>
        <v>0</v>
      </c>
      <c r="S4" s="59">
        <f>COUNTIF(S19:S1000,"★")</f>
        <v>0</v>
      </c>
      <c r="T4" s="1">
        <f>COUNTIF(T19:T1000,"△")</f>
        <v>0</v>
      </c>
      <c r="U4" s="10">
        <f>COUNTIF(U19:U1000,"◯")</f>
        <v>0</v>
      </c>
      <c r="V4" s="10">
        <f>COUNTIF(V19:V1000,"◯")</f>
        <v>0</v>
      </c>
      <c r="W4" s="1">
        <f>MAX(W19:W1000)</f>
        <v>0</v>
      </c>
      <c r="X4" s="10">
        <f>COUNTIF(X19:X1000,"◯")</f>
        <v>0</v>
      </c>
      <c r="Y4" s="10">
        <f>COUNTIF(Y19:Y1000,"◎")</f>
        <v>0</v>
      </c>
      <c r="Z4" s="1">
        <f>SUM(Z19:Z1000)</f>
        <v>2</v>
      </c>
      <c r="AA4" s="1">
        <f>SUM(AA19:AA1000)</f>
        <v>0</v>
      </c>
      <c r="AB4" s="1">
        <f>MAX(AB19:AB1000)</f>
        <v>7</v>
      </c>
      <c r="AD4" s="1">
        <f>SUM(AD19:AD1000)</f>
        <v>0</v>
      </c>
      <c r="AE4" s="95"/>
      <c r="AG4" s="61">
        <f>COUNTIF(AG19:AG1000,"◯")</f>
        <v>0</v>
      </c>
      <c r="AH4" s="14">
        <f>SUM(AH19:AH1000)</f>
        <v>2</v>
      </c>
      <c r="AI4" s="14">
        <f>COUNTIF(AI19:AI1000,"△")</f>
        <v>1</v>
      </c>
      <c r="AJ4" s="14">
        <f>SUM(AJ19:AJ1000)</f>
        <v>0</v>
      </c>
      <c r="AK4" s="117">
        <f>COUNTIF(AK19:AK1000,"◯")</f>
        <v>0</v>
      </c>
      <c r="AN4" s="1">
        <f>SUM(AN19:AN1000)</f>
        <v>0</v>
      </c>
      <c r="AP4" s="1">
        <f>MAX(AP19:AP1000)</f>
        <v>0</v>
      </c>
      <c r="AQ4" s="90">
        <f>SUM(AQ19:AQ1000)</f>
        <v>0</v>
      </c>
      <c r="AR4" s="1">
        <f>SUM(AR19:AR1000)</f>
        <v>0</v>
      </c>
      <c r="AS4" s="10">
        <f>COUNTIF(AS19:AS1000,"◎")</f>
        <v>0</v>
      </c>
      <c r="AT4" s="10">
        <f>COUNTIF(AT19:AT1000,"◯")</f>
        <v>0</v>
      </c>
      <c r="AU4" s="1">
        <f>MAX(AU19:AU1000)</f>
        <v>0</v>
      </c>
      <c r="AV4" s="10">
        <f>COUNTIF(AV19:AV1000,"◯")</f>
        <v>0</v>
      </c>
      <c r="AW4" s="10">
        <f>COUNTIF(AW19:AW1000,"◯")</f>
        <v>0</v>
      </c>
      <c r="AX4" s="1">
        <f>COUNTIF(AX19:AX1000,"△")</f>
        <v>0</v>
      </c>
      <c r="AY4" s="118">
        <f>COUNTIF(AY19:AY1000,"★")</f>
        <v>0</v>
      </c>
      <c r="AZ4" s="7">
        <f>COUNTIF(AZ19:AZ1000,"◯")</f>
        <v>0</v>
      </c>
      <c r="BA4" s="1">
        <f>SUM(BA182:BA1000)</f>
        <v>0</v>
      </c>
      <c r="BB4" s="1">
        <f>MAX(BB19:BB1000)</f>
        <v>0</v>
      </c>
      <c r="BC4" s="1">
        <f>MAX(BC19:BC1000)</f>
        <v>1</v>
      </c>
      <c r="BD4" s="1">
        <f>SUM(BD19:BD1000)</f>
        <v>0</v>
      </c>
      <c r="BE4" s="1">
        <f>SUM(BE19:BE1000)</f>
        <v>0</v>
      </c>
      <c r="BF4" s="1">
        <f>SUM(BF19:BF1000)</f>
        <v>0</v>
      </c>
      <c r="BG4" s="1">
        <f>SUM(BG19:BG1000)</f>
        <v>0</v>
      </c>
      <c r="BH4" s="1">
        <f>COUNTIF(BH19:BH1000,"△")</f>
        <v>0</v>
      </c>
      <c r="BI4" s="1">
        <f>SUM(BI19:BI1000)</f>
        <v>0</v>
      </c>
      <c r="BJ4" s="1">
        <f>SUM(BJ19:BJ1000)</f>
        <v>0</v>
      </c>
      <c r="BK4" s="10">
        <f>COUNTIF(BK19:BK1000,"◎")</f>
        <v>0</v>
      </c>
      <c r="BL4" s="10">
        <f>COUNTIF(BL19:BL1000,"◯")</f>
        <v>0</v>
      </c>
      <c r="BM4" s="1">
        <f>MAX(BM19:BM1000)</f>
        <v>0</v>
      </c>
      <c r="BN4" s="1">
        <f>MAX(BN19:BN1000)</f>
        <v>0</v>
      </c>
    </row>
    <row r="5" spans="1:66" ht="11.25" customHeight="1">
      <c r="A5" s="53" t="s">
        <v>173</v>
      </c>
      <c r="D5" s="1">
        <f>MAX(D12:D18)</f>
        <v>0</v>
      </c>
      <c r="E5" s="1">
        <f>MAX(E12:E18)</f>
        <v>0</v>
      </c>
      <c r="F5" s="10">
        <f>COUNTIF(F12:F18,"◯")</f>
        <v>0</v>
      </c>
      <c r="G5" s="10">
        <f>COUNTIF(G12:G18,"◎")</f>
        <v>5</v>
      </c>
      <c r="H5" s="1">
        <f>SUM(H12:H18)</f>
        <v>0</v>
      </c>
      <c r="I5" s="1">
        <f>SUM(I12:I18)</f>
        <v>0</v>
      </c>
      <c r="J5" s="1">
        <f>COUNTIF(J12:J18,"△")</f>
        <v>0</v>
      </c>
      <c r="K5" s="1">
        <f>SUM(K12:K18)</f>
        <v>0</v>
      </c>
      <c r="L5" s="1">
        <f>SUM(L12:L18)</f>
        <v>1</v>
      </c>
      <c r="M5" s="1">
        <f>SUM(M12:M18)</f>
        <v>1</v>
      </c>
      <c r="N5" s="1">
        <f>SUM(N12:N18)</f>
        <v>18</v>
      </c>
      <c r="O5" s="1">
        <f>MAX(O12:O18)</f>
        <v>0</v>
      </c>
      <c r="P5" s="1">
        <f>MAX(P12:P18)</f>
        <v>6</v>
      </c>
      <c r="Q5" s="1">
        <f>SUM(Q12:Q181)</f>
        <v>0</v>
      </c>
      <c r="R5" s="7">
        <f>COUNTIF(R12:R18,"◯")</f>
        <v>6</v>
      </c>
      <c r="S5" s="59">
        <f>COUNTIF(S12:S18,"★")</f>
        <v>6</v>
      </c>
      <c r="T5" s="1">
        <f>COUNTIF(T12:T18,"△")</f>
        <v>0</v>
      </c>
      <c r="U5" s="10">
        <f>COUNTIF(U12:U18,"◯")</f>
        <v>0</v>
      </c>
      <c r="V5" s="10">
        <f>COUNTIF(V12:V18,"◯")</f>
        <v>1</v>
      </c>
      <c r="W5" s="1">
        <f>MAX(W12:W18)</f>
        <v>0</v>
      </c>
      <c r="X5" s="10">
        <f>COUNTIF(X12:X18,"◯")</f>
        <v>0</v>
      </c>
      <c r="Y5" s="10">
        <f>COUNTIF(Y12:Y18,"◎")</f>
        <v>6</v>
      </c>
      <c r="Z5" s="1">
        <f>SUM(Z12:Z18)</f>
        <v>0</v>
      </c>
      <c r="AA5" s="1">
        <f>SUM(AA12:AA18)</f>
        <v>0</v>
      </c>
      <c r="AB5" s="1">
        <f>MAX(AB12:AB18)</f>
        <v>7</v>
      </c>
      <c r="AD5" s="1">
        <f>SUM(AD12:AD18)</f>
        <v>0</v>
      </c>
      <c r="AE5" s="95"/>
      <c r="AG5" s="61">
        <f>COUNTIF(AG12:AG18,"◯")</f>
        <v>7</v>
      </c>
      <c r="AH5" s="14">
        <f>SUM(AH12:AH18)</f>
        <v>21</v>
      </c>
      <c r="AI5" s="14">
        <f>COUNTIF(AI12:AI18,"△")</f>
        <v>0</v>
      </c>
      <c r="AJ5" s="14">
        <f>SUM(AJ12:AJ18)</f>
        <v>1</v>
      </c>
      <c r="AK5" s="117">
        <f>COUNTIF(AK12:AK18,"◯")</f>
        <v>0</v>
      </c>
      <c r="AN5" s="1">
        <f>SUM(AN12:AN18)</f>
        <v>0</v>
      </c>
      <c r="AP5" s="1">
        <f>MAX(AP12:AP18)</f>
        <v>0</v>
      </c>
      <c r="AQ5" s="90">
        <f>SUM(AQ12:AQ18)</f>
        <v>1</v>
      </c>
      <c r="AR5" s="1">
        <f>SUM(AR12:AR18)</f>
        <v>0</v>
      </c>
      <c r="AS5" s="10">
        <f>COUNTIF(AS12:AS18,"◎")</f>
        <v>0</v>
      </c>
      <c r="AT5" s="10">
        <f>COUNTIF(AT12:AT18,"◯")</f>
        <v>0</v>
      </c>
      <c r="AU5" s="1">
        <f>MAX(AU12:AU18)</f>
        <v>0</v>
      </c>
      <c r="AV5" s="10">
        <f>COUNTIF(AV12:AV18,"◯")</f>
        <v>0</v>
      </c>
      <c r="AW5" s="10">
        <f>COUNTIF(AW12:AW18,"◯")</f>
        <v>0</v>
      </c>
      <c r="AX5" s="1">
        <f>COUNTIF(AX12:AX18,"△")</f>
        <v>0</v>
      </c>
      <c r="AY5" s="118">
        <f>COUNTIF(AY12:AY18,"★")</f>
        <v>1</v>
      </c>
      <c r="AZ5" s="7">
        <f>COUNTIF(AZ12:AZ18,"◯")</f>
        <v>0</v>
      </c>
      <c r="BA5" s="1">
        <f>SUM(BA12:BA181)</f>
        <v>0</v>
      </c>
      <c r="BB5" s="1">
        <f>MAX(BB12:BB18)</f>
        <v>0</v>
      </c>
      <c r="BC5" s="1">
        <f>MAX(BC12:BC18)</f>
        <v>1</v>
      </c>
      <c r="BD5" s="1">
        <f>SUM(BD12:BD18)</f>
        <v>0</v>
      </c>
      <c r="BE5" s="1">
        <f>SUM(BE12:BE18)</f>
        <v>3</v>
      </c>
      <c r="BF5" s="1">
        <f>SUM(BF12:BF18)</f>
        <v>0</v>
      </c>
      <c r="BG5" s="1">
        <f>SUM(BG12:BG18)</f>
        <v>0</v>
      </c>
      <c r="BH5" s="1">
        <f>COUNTIF(BH12:BH18,"△")</f>
        <v>0</v>
      </c>
      <c r="BI5" s="1">
        <f>SUM(BI12:BI18)</f>
        <v>0</v>
      </c>
      <c r="BJ5" s="1">
        <f>SUM(BJ12:BJ18)</f>
        <v>0</v>
      </c>
      <c r="BK5" s="10">
        <f>COUNTIF(BK12:BK18,"◎")</f>
        <v>0</v>
      </c>
      <c r="BL5" s="10">
        <f>COUNTIF(BL12:BL18,"◯")</f>
        <v>0</v>
      </c>
      <c r="BM5" s="1">
        <f>MAX(BM12:BM18)</f>
        <v>0</v>
      </c>
      <c r="BN5" s="1">
        <f>MAX(BN12:BN18)</f>
        <v>0</v>
      </c>
    </row>
    <row r="6" spans="1:66" ht="11.25" customHeight="1">
      <c r="A6" s="53" t="s">
        <v>129</v>
      </c>
      <c r="B6" s="77"/>
      <c r="C6" s="77"/>
      <c r="D6" s="1" t="s">
        <v>176</v>
      </c>
      <c r="E6" s="1" t="s">
        <v>151</v>
      </c>
      <c r="F6" s="1" t="s">
        <v>151</v>
      </c>
      <c r="G6" s="1" t="s">
        <v>151</v>
      </c>
      <c r="H6" s="1" t="s">
        <v>151</v>
      </c>
      <c r="I6" s="1" t="s">
        <v>151</v>
      </c>
      <c r="J6" s="1" t="s">
        <v>151</v>
      </c>
      <c r="K6" s="1" t="s">
        <v>151</v>
      </c>
      <c r="L6" s="1" t="s">
        <v>151</v>
      </c>
      <c r="M6" s="1" t="s">
        <v>151</v>
      </c>
      <c r="N6" s="1" t="s">
        <v>151</v>
      </c>
      <c r="O6" s="1" t="s">
        <v>151</v>
      </c>
      <c r="P6" s="1" t="s">
        <v>151</v>
      </c>
      <c r="Q6" s="1">
        <f>SUM(Q12:Q83)</f>
        <v>0</v>
      </c>
      <c r="R6" s="1" t="s">
        <v>151</v>
      </c>
      <c r="S6" s="59" t="s">
        <v>152</v>
      </c>
      <c r="T6" s="1" t="s">
        <v>151</v>
      </c>
      <c r="U6" s="1" t="s">
        <v>151</v>
      </c>
      <c r="V6" s="1" t="s">
        <v>151</v>
      </c>
      <c r="W6" s="1" t="s">
        <v>151</v>
      </c>
      <c r="X6" s="1" t="s">
        <v>151</v>
      </c>
      <c r="Y6" s="1" t="s">
        <v>151</v>
      </c>
      <c r="Z6" s="1" t="s">
        <v>151</v>
      </c>
      <c r="AA6" s="1" t="s">
        <v>151</v>
      </c>
      <c r="AB6" s="1" t="s">
        <v>151</v>
      </c>
      <c r="AC6" s="1" t="s">
        <v>151</v>
      </c>
      <c r="AD6" s="1" t="s">
        <v>151</v>
      </c>
      <c r="AE6" s="1" t="s">
        <v>151</v>
      </c>
      <c r="AF6" s="1" t="s">
        <v>151</v>
      </c>
      <c r="AG6" s="59" t="s">
        <v>152</v>
      </c>
      <c r="AH6" s="1" t="s">
        <v>151</v>
      </c>
      <c r="AI6" s="1" t="s">
        <v>151</v>
      </c>
      <c r="AJ6" s="1" t="s">
        <v>151</v>
      </c>
      <c r="AK6" s="118" t="s">
        <v>155</v>
      </c>
      <c r="AL6" s="1" t="s">
        <v>151</v>
      </c>
      <c r="AM6" s="1" t="s">
        <v>151</v>
      </c>
      <c r="AN6" s="1" t="s">
        <v>151</v>
      </c>
      <c r="AO6" s="1" t="s">
        <v>151</v>
      </c>
      <c r="AP6" s="1" t="s">
        <v>151</v>
      </c>
      <c r="AQ6" s="1" t="s">
        <v>151</v>
      </c>
      <c r="AR6" s="1" t="s">
        <v>151</v>
      </c>
      <c r="AS6" s="1" t="s">
        <v>151</v>
      </c>
      <c r="AT6" s="1" t="s">
        <v>151</v>
      </c>
      <c r="AU6" s="1" t="s">
        <v>151</v>
      </c>
      <c r="AV6" s="1" t="s">
        <v>151</v>
      </c>
      <c r="AW6" s="1" t="s">
        <v>151</v>
      </c>
      <c r="AX6" s="1" t="s">
        <v>151</v>
      </c>
      <c r="AY6" s="118" t="s">
        <v>118</v>
      </c>
      <c r="AZ6" s="1" t="s">
        <v>151</v>
      </c>
      <c r="BA6" s="1">
        <f>SUM(BA12:BA83)</f>
        <v>0</v>
      </c>
      <c r="BB6" s="1" t="s">
        <v>151</v>
      </c>
      <c r="BC6" s="1" t="s">
        <v>151</v>
      </c>
      <c r="BD6" s="1" t="s">
        <v>151</v>
      </c>
      <c r="BE6" s="1" t="s">
        <v>151</v>
      </c>
      <c r="BF6" s="1" t="s">
        <v>151</v>
      </c>
      <c r="BG6" s="1" t="s">
        <v>151</v>
      </c>
      <c r="BH6" s="1" t="s">
        <v>151</v>
      </c>
      <c r="BI6" s="1" t="s">
        <v>151</v>
      </c>
      <c r="BJ6" s="1" t="s">
        <v>151</v>
      </c>
      <c r="BK6" s="1" t="s">
        <v>151</v>
      </c>
      <c r="BL6" s="1" t="s">
        <v>151</v>
      </c>
      <c r="BM6" s="1" t="s">
        <v>151</v>
      </c>
      <c r="BN6" s="1" t="s">
        <v>151</v>
      </c>
    </row>
    <row r="7" spans="1:66" ht="11.25" customHeight="1">
      <c r="A7" s="53" t="s">
        <v>130</v>
      </c>
      <c r="B7" s="77"/>
      <c r="C7" s="77"/>
      <c r="D7" s="1">
        <f>MAX(D84:D97)</f>
        <v>0</v>
      </c>
      <c r="E7" s="1">
        <f>MAX(E12:E12)</f>
        <v>0</v>
      </c>
      <c r="F7" s="10">
        <f>COUNTIF(F12:F12,"◯")</f>
        <v>0</v>
      </c>
      <c r="G7" s="10">
        <f>COUNTIF(G12:G12,"◎")</f>
        <v>0</v>
      </c>
      <c r="H7" s="1">
        <f>SUM(H12:H12)</f>
        <v>0</v>
      </c>
      <c r="I7" s="1">
        <f>SUM(I12:I12)</f>
        <v>0</v>
      </c>
      <c r="J7" s="1">
        <f>COUNTIF(J12:J12,"△")</f>
        <v>0</v>
      </c>
      <c r="K7" s="1">
        <f>SUM(K12:K12)</f>
        <v>0</v>
      </c>
      <c r="L7" s="1">
        <f>SUM(L12:L12)</f>
        <v>0</v>
      </c>
      <c r="M7" s="1">
        <f>SUM(M12:M12)</f>
        <v>0</v>
      </c>
      <c r="N7" s="1">
        <f>SUM(N12:N12)</f>
        <v>0</v>
      </c>
      <c r="O7" s="1">
        <f>MAX(O12:O12)</f>
        <v>0</v>
      </c>
      <c r="P7" s="1">
        <f>MAX(P12:P12)</f>
        <v>0</v>
      </c>
      <c r="Q7" s="1">
        <f>SUM(Q84:Q97)</f>
        <v>0</v>
      </c>
      <c r="R7" s="7">
        <f>COUNTIF(R12:R12,"◯")</f>
        <v>0</v>
      </c>
      <c r="S7" s="59">
        <f>COUNTIF(S12:S12,"★")</f>
        <v>0</v>
      </c>
      <c r="T7" s="1">
        <f>COUNTIF(T12:T12,"△")</f>
        <v>0</v>
      </c>
      <c r="U7" s="10">
        <f>COUNTIF(U12:U12,"◯")</f>
        <v>0</v>
      </c>
      <c r="V7" s="10">
        <f>COUNTIF(V12:V12,"◯")</f>
        <v>0</v>
      </c>
      <c r="W7" s="1">
        <f>MAX(W12:W12)</f>
        <v>0</v>
      </c>
      <c r="X7" s="10">
        <f>COUNTIF(X12:X12,"◯")</f>
        <v>0</v>
      </c>
      <c r="Y7" s="10">
        <f>COUNTIF(Y12:Y12,"◎")</f>
        <v>1</v>
      </c>
      <c r="Z7" s="1">
        <f>SUM(Z12:Z12)</f>
        <v>0</v>
      </c>
      <c r="AA7" s="1">
        <f>SUM(AA12:AA12)</f>
        <v>0</v>
      </c>
      <c r="AB7" s="79">
        <f>MAX(AB12:AB12)</f>
        <v>1</v>
      </c>
      <c r="AD7" s="1">
        <f>SUM(AD12:AD12)</f>
        <v>0</v>
      </c>
      <c r="AG7" s="61">
        <f>COUNTIF(AG12:AG12,"◯")</f>
        <v>1</v>
      </c>
      <c r="AH7" s="14">
        <f>SUM(AH12:AH12)</f>
        <v>3</v>
      </c>
      <c r="AI7" s="14">
        <f>COUNTIF(AI12:AI12,"△")</f>
        <v>0</v>
      </c>
      <c r="AJ7" s="14">
        <f>SUM(AJ12:AJ12)</f>
        <v>0</v>
      </c>
      <c r="AK7" s="117">
        <f>COUNTIF(AK12:AK12,"◯")</f>
        <v>0</v>
      </c>
      <c r="AN7" s="1">
        <f>SUM(AN12:AN12)</f>
        <v>0</v>
      </c>
      <c r="AP7" s="79">
        <f>MAX(AP12:AP12)</f>
        <v>0</v>
      </c>
      <c r="AQ7" s="1">
        <f>SUM(AQ12:AQ12)</f>
        <v>0</v>
      </c>
      <c r="AR7" s="1">
        <f>SUM(AR12:AR12)</f>
        <v>0</v>
      </c>
      <c r="AS7" s="10">
        <f>COUNTIF(AS12:AS12,"◎")</f>
        <v>0</v>
      </c>
      <c r="AT7" s="10">
        <f>COUNTIF(AT12:AT12,"◯")</f>
        <v>0</v>
      </c>
      <c r="AU7" s="1">
        <f>MAX(AU12:AU12)</f>
        <v>0</v>
      </c>
      <c r="AV7" s="10">
        <f>COUNTIF(AV12:AV12,"◯")</f>
        <v>0</v>
      </c>
      <c r="AW7" s="10">
        <f>COUNTIF(AW12:AW12,"◯")</f>
        <v>0</v>
      </c>
      <c r="AX7" s="1">
        <f>COUNTIF(AX12:AX12,"△")</f>
        <v>0</v>
      </c>
      <c r="AY7" s="118">
        <f>COUNTIF(AY12:AY12,"★")</f>
        <v>1</v>
      </c>
      <c r="AZ7" s="7">
        <f>COUNTIF(AZ12:AZ12,"◯")</f>
        <v>0</v>
      </c>
      <c r="BA7" s="1">
        <f>SUM(BA84:BA97)</f>
        <v>0</v>
      </c>
      <c r="BB7" s="1">
        <f>MAX(BB12:BB12)</f>
        <v>0</v>
      </c>
      <c r="BC7" s="1">
        <f>MAX(BC12:BC12)</f>
        <v>1</v>
      </c>
      <c r="BD7" s="1">
        <f>SUM(BD12:BD12)</f>
        <v>0</v>
      </c>
      <c r="BE7" s="1">
        <f>SUM(BE12:BE12)</f>
        <v>3</v>
      </c>
      <c r="BF7" s="1">
        <f>SUM(BF12:BF12)</f>
        <v>0</v>
      </c>
      <c r="BG7" s="1">
        <f>SUM(BG12:BG12)</f>
        <v>0</v>
      </c>
      <c r="BH7" s="1">
        <f>COUNTIF(BH12:BH12,"△")</f>
        <v>0</v>
      </c>
      <c r="BI7" s="1">
        <f>SUM(BI12:BI12)</f>
        <v>0</v>
      </c>
      <c r="BJ7" s="1">
        <f>SUM(BJ12:BJ12)</f>
        <v>0</v>
      </c>
      <c r="BK7" s="10">
        <f>COUNTIF(BK12:BK12,"◎")</f>
        <v>0</v>
      </c>
      <c r="BL7" s="10">
        <f>COUNTIF(BL12:BL12,"◯")</f>
        <v>0</v>
      </c>
      <c r="BM7" s="1">
        <f>MAX(BM12:BM12)</f>
        <v>0</v>
      </c>
      <c r="BN7" s="1">
        <f>MAX(BN12:BN12)</f>
        <v>0</v>
      </c>
    </row>
    <row r="8" spans="1:66" ht="11.25" customHeight="1">
      <c r="A8" s="53" t="s">
        <v>131</v>
      </c>
      <c r="B8" s="77"/>
      <c r="C8" s="77"/>
      <c r="D8" s="1">
        <f>MAX(D98:D109)</f>
        <v>0</v>
      </c>
      <c r="E8" s="1">
        <f>MAX(E13:E17)</f>
        <v>0</v>
      </c>
      <c r="F8" s="10">
        <f>COUNTIF(F13:F17,"◯")</f>
        <v>0</v>
      </c>
      <c r="G8" s="10">
        <f>COUNTIF(G13:G17,"◎")</f>
        <v>4</v>
      </c>
      <c r="H8" s="1">
        <f>SUM(H13:H17)</f>
        <v>0</v>
      </c>
      <c r="I8" s="1">
        <f>SUM(I13:I17)</f>
        <v>0</v>
      </c>
      <c r="J8" s="1">
        <f>COUNTIF(J13:J17,"△")</f>
        <v>0</v>
      </c>
      <c r="K8" s="1">
        <f>SUM(K13:K17)</f>
        <v>0</v>
      </c>
      <c r="L8" s="1">
        <f>SUM(L13:L17)</f>
        <v>1</v>
      </c>
      <c r="M8" s="1">
        <f>SUM(M13:M17)</f>
        <v>1</v>
      </c>
      <c r="N8" s="1">
        <f>SUM(N13:N17)</f>
        <v>15</v>
      </c>
      <c r="O8" s="1">
        <f>MAX(O13:O17)</f>
        <v>0</v>
      </c>
      <c r="P8" s="1">
        <f>MAX(P13:P17)</f>
        <v>5</v>
      </c>
      <c r="Q8" s="1">
        <f>SUM(Q98:Q109)</f>
        <v>0</v>
      </c>
      <c r="R8" s="7">
        <f>COUNTIF(R13:R17,"◯")</f>
        <v>5</v>
      </c>
      <c r="S8" s="59">
        <f>COUNTIF(S13:S17,"★")</f>
        <v>5</v>
      </c>
      <c r="T8" s="1">
        <f>COUNTIF(T13:T17,"△")</f>
        <v>0</v>
      </c>
      <c r="U8" s="10">
        <f>COUNTIF(U13:U17,"◯")</f>
        <v>0</v>
      </c>
      <c r="V8" s="10">
        <f>COUNTIF(V13:V17,"◯")</f>
        <v>0</v>
      </c>
      <c r="W8" s="1">
        <f>MAX(W13:W17)</f>
        <v>0</v>
      </c>
      <c r="X8" s="10">
        <f>COUNTIF(X13:X17,"◯")</f>
        <v>0</v>
      </c>
      <c r="Y8" s="10">
        <f>COUNTIF(Y13:Y17,"◎")</f>
        <v>4</v>
      </c>
      <c r="Z8" s="1">
        <f>SUM(Z13:Z17)</f>
        <v>0</v>
      </c>
      <c r="AA8" s="1">
        <f>SUM(AA13:AA17)</f>
        <v>0</v>
      </c>
      <c r="AB8" s="79">
        <f>MAX(AB13:AB17)</f>
        <v>6</v>
      </c>
      <c r="AD8" s="1">
        <f>SUM(AD13:AD17)</f>
        <v>0</v>
      </c>
      <c r="AG8" s="61">
        <f>COUNTIF(AG13:AG17,"◯")</f>
        <v>5</v>
      </c>
      <c r="AH8" s="14">
        <f>SUM(AH13:AH17)</f>
        <v>15</v>
      </c>
      <c r="AI8" s="14">
        <f>COUNTIF(AI13:AI17,"△")</f>
        <v>0</v>
      </c>
      <c r="AJ8" s="14">
        <f>SUM(AJ13:AJ17)</f>
        <v>1</v>
      </c>
      <c r="AK8" s="117">
        <f>COUNTIF(AK13:AK17,"◯")</f>
        <v>0</v>
      </c>
      <c r="AN8" s="1">
        <f>SUM(AN13:AN17)</f>
        <v>0</v>
      </c>
      <c r="AP8" s="79">
        <f>MAX(AP13:AP1006)</f>
        <v>0</v>
      </c>
      <c r="AQ8" s="1">
        <f>SUM(AQ13:AQ17)</f>
        <v>1</v>
      </c>
      <c r="AR8" s="1">
        <f>SUM(AR13:AR17)</f>
        <v>0</v>
      </c>
      <c r="AS8" s="10">
        <f>COUNTIF(AS13:AS17,"◎")</f>
        <v>0</v>
      </c>
      <c r="AT8" s="10">
        <f>COUNTIF(AT13:AT17,"◯")</f>
        <v>0</v>
      </c>
      <c r="AU8" s="1">
        <f>MAX(AU13:AU17)</f>
        <v>0</v>
      </c>
      <c r="AV8" s="10">
        <f>COUNTIF(AV13:AV17,"◯")</f>
        <v>0</v>
      </c>
      <c r="AW8" s="10">
        <f>COUNTIF(AW13:AW17,"◯")</f>
        <v>0</v>
      </c>
      <c r="AX8" s="1">
        <f>COUNTIF(AX13:AX17,"△")</f>
        <v>0</v>
      </c>
      <c r="AY8" s="118">
        <f>COUNTIF(AY13:AY17,"★")</f>
        <v>0</v>
      </c>
      <c r="AZ8" s="7">
        <f>COUNTIF(AZ13:AZ517,"◯")</f>
        <v>0</v>
      </c>
      <c r="BA8" s="1">
        <f>SUM(BA98:BA109)</f>
        <v>0</v>
      </c>
      <c r="BB8" s="1">
        <f>MAX(BB13:BB17)</f>
        <v>0</v>
      </c>
      <c r="BC8" s="1">
        <f>MAX(BC13:BC17)</f>
        <v>1</v>
      </c>
      <c r="BD8" s="1">
        <f>SUM(BD13:BD17)</f>
        <v>0</v>
      </c>
      <c r="BE8" s="1">
        <f>SUM(BE13:BE17)</f>
        <v>0</v>
      </c>
      <c r="BF8" s="1">
        <f>SUM(BF13:BF17)</f>
        <v>0</v>
      </c>
      <c r="BG8" s="1">
        <f>SUM(BG13:BG517)</f>
        <v>0</v>
      </c>
      <c r="BH8" s="1">
        <f>COUNTIF(BH13:BH17,"△")</f>
        <v>0</v>
      </c>
      <c r="BI8" s="1">
        <f>SUM(BI13:BI517)</f>
        <v>0</v>
      </c>
      <c r="BJ8" s="1">
        <f>SUM(BJ13:BJ517)</f>
        <v>0</v>
      </c>
      <c r="BK8" s="10">
        <f>COUNTIF(BK13:BK17,"◎")</f>
        <v>0</v>
      </c>
      <c r="BL8" s="10">
        <f>COUNTIF(BL13:BL17,"◯")</f>
        <v>0</v>
      </c>
      <c r="BM8" s="1">
        <f>MAX(BM13:BM17)</f>
        <v>0</v>
      </c>
      <c r="BN8" s="1">
        <f>MAX(BN13:BN17)</f>
        <v>0</v>
      </c>
    </row>
    <row r="9" spans="1:66" ht="11.25" customHeight="1">
      <c r="A9" s="53" t="s">
        <v>132</v>
      </c>
      <c r="B9" s="77"/>
      <c r="C9" s="77"/>
      <c r="D9" s="1" t="s">
        <v>152</v>
      </c>
      <c r="E9" s="1" t="s">
        <v>151</v>
      </c>
      <c r="F9" s="1" t="s">
        <v>151</v>
      </c>
      <c r="G9" s="1" t="s">
        <v>151</v>
      </c>
      <c r="H9" s="1" t="s">
        <v>151</v>
      </c>
      <c r="I9" s="1" t="s">
        <v>151</v>
      </c>
      <c r="J9" s="1" t="s">
        <v>151</v>
      </c>
      <c r="K9" s="1" t="s">
        <v>151</v>
      </c>
      <c r="L9" s="1" t="s">
        <v>151</v>
      </c>
      <c r="M9" s="1" t="s">
        <v>151</v>
      </c>
      <c r="N9" s="1" t="s">
        <v>151</v>
      </c>
      <c r="O9" s="1" t="s">
        <v>151</v>
      </c>
      <c r="P9" s="1" t="s">
        <v>151</v>
      </c>
      <c r="Q9" s="1">
        <f>SUM(Q110:Q111)</f>
        <v>0</v>
      </c>
      <c r="R9" s="1" t="s">
        <v>151</v>
      </c>
      <c r="S9" s="59" t="s">
        <v>152</v>
      </c>
      <c r="T9" s="1" t="s">
        <v>151</v>
      </c>
      <c r="U9" s="1" t="s">
        <v>151</v>
      </c>
      <c r="V9" s="1" t="s">
        <v>151</v>
      </c>
      <c r="W9" s="1" t="s">
        <v>151</v>
      </c>
      <c r="X9" s="1" t="s">
        <v>151</v>
      </c>
      <c r="Y9" s="1" t="s">
        <v>151</v>
      </c>
      <c r="Z9" s="1" t="s">
        <v>151</v>
      </c>
      <c r="AA9" s="1" t="s">
        <v>151</v>
      </c>
      <c r="AB9" s="1" t="s">
        <v>151</v>
      </c>
      <c r="AC9" s="1" t="s">
        <v>151</v>
      </c>
      <c r="AD9" s="1" t="s">
        <v>151</v>
      </c>
      <c r="AE9" s="1" t="s">
        <v>151</v>
      </c>
      <c r="AF9" s="1" t="s">
        <v>151</v>
      </c>
      <c r="AG9" s="59" t="s">
        <v>152</v>
      </c>
      <c r="AH9" s="1" t="s">
        <v>151</v>
      </c>
      <c r="AI9" s="1" t="s">
        <v>151</v>
      </c>
      <c r="AJ9" s="1" t="s">
        <v>151</v>
      </c>
      <c r="AK9" s="118" t="s">
        <v>155</v>
      </c>
      <c r="AL9" s="1" t="s">
        <v>151</v>
      </c>
      <c r="AM9" s="1" t="s">
        <v>151</v>
      </c>
      <c r="AN9" s="1" t="s">
        <v>151</v>
      </c>
      <c r="AO9" s="1" t="s">
        <v>151</v>
      </c>
      <c r="AP9" s="1" t="s">
        <v>151</v>
      </c>
      <c r="AQ9" s="1" t="s">
        <v>151</v>
      </c>
      <c r="AR9" s="1" t="s">
        <v>151</v>
      </c>
      <c r="AS9" s="1" t="s">
        <v>151</v>
      </c>
      <c r="AT9" s="1" t="s">
        <v>151</v>
      </c>
      <c r="AU9" s="1" t="s">
        <v>151</v>
      </c>
      <c r="AV9" s="1" t="s">
        <v>151</v>
      </c>
      <c r="AW9" s="1" t="s">
        <v>151</v>
      </c>
      <c r="AX9" s="1" t="s">
        <v>151</v>
      </c>
      <c r="AY9" s="118" t="s">
        <v>118</v>
      </c>
      <c r="AZ9" s="1" t="s">
        <v>151</v>
      </c>
      <c r="BA9" s="1">
        <f>SUM(BA110:BA111)</f>
        <v>0</v>
      </c>
      <c r="BB9" s="1" t="s">
        <v>151</v>
      </c>
      <c r="BC9" s="1" t="s">
        <v>151</v>
      </c>
      <c r="BD9" s="1" t="s">
        <v>151</v>
      </c>
      <c r="BE9" s="1" t="s">
        <v>151</v>
      </c>
      <c r="BF9" s="1" t="s">
        <v>151</v>
      </c>
      <c r="BG9" s="1" t="s">
        <v>151</v>
      </c>
      <c r="BH9" s="1" t="s">
        <v>151</v>
      </c>
      <c r="BI9" s="1" t="s">
        <v>151</v>
      </c>
      <c r="BJ9" s="1" t="s">
        <v>151</v>
      </c>
      <c r="BK9" s="1" t="s">
        <v>151</v>
      </c>
      <c r="BL9" s="1" t="s">
        <v>151</v>
      </c>
      <c r="BM9" s="1" t="s">
        <v>151</v>
      </c>
      <c r="BN9" s="1" t="s">
        <v>151</v>
      </c>
    </row>
    <row r="10" spans="1:66" ht="11.25" customHeight="1">
      <c r="A10" s="53" t="s">
        <v>133</v>
      </c>
      <c r="B10" s="77"/>
      <c r="C10" s="77"/>
      <c r="D10" s="1">
        <f>MAX(D112:D202)</f>
        <v>0</v>
      </c>
      <c r="E10" s="1">
        <f>MAX(E18:E202)</f>
        <v>0</v>
      </c>
      <c r="F10" s="10">
        <f>COUNTIF(F18:F202,"◯")</f>
        <v>0</v>
      </c>
      <c r="G10" s="10">
        <f>COUNTIF(G18:G202,"◎")</f>
        <v>1</v>
      </c>
      <c r="H10" s="1">
        <f>SUM(H18:H202)</f>
        <v>0</v>
      </c>
      <c r="I10" s="1">
        <f>SUM(I18:I202)</f>
        <v>0</v>
      </c>
      <c r="J10" s="1">
        <f>COUNTIF(J18:J202,"△")</f>
        <v>0</v>
      </c>
      <c r="K10" s="1">
        <f>SUM(K18:K202)</f>
        <v>0</v>
      </c>
      <c r="L10" s="1">
        <f>SUM(L18:L202)</f>
        <v>0</v>
      </c>
      <c r="M10" s="1">
        <f>SUM(M18:M202)</f>
        <v>0</v>
      </c>
      <c r="N10" s="1">
        <f>SUM(N18:N202)</f>
        <v>3</v>
      </c>
      <c r="O10" s="1">
        <f>MAX(O18:O202)</f>
        <v>0</v>
      </c>
      <c r="P10" s="1">
        <f>MAX(P18:P202)</f>
        <v>6</v>
      </c>
      <c r="Q10" s="1">
        <f>SUM(Q112:Q181)</f>
        <v>0</v>
      </c>
      <c r="R10" s="7">
        <f>COUNTIF(R18:R202,"◯")</f>
        <v>1</v>
      </c>
      <c r="S10" s="59">
        <f>COUNTIF(S18:S202,"★")</f>
        <v>1</v>
      </c>
      <c r="T10" s="1">
        <f>COUNTIF(T18:T202,"△")</f>
        <v>0</v>
      </c>
      <c r="U10" s="10">
        <f>COUNTIF(U18:U202,"◯")</f>
        <v>0</v>
      </c>
      <c r="V10" s="10">
        <f>COUNTIF(V18:V202,"◯")</f>
        <v>1</v>
      </c>
      <c r="W10" s="1">
        <f>MAX(W18:W202)</f>
        <v>0</v>
      </c>
      <c r="X10" s="10">
        <f>COUNTIF(X18:X202,"◯")</f>
        <v>0</v>
      </c>
      <c r="Y10" s="10">
        <f>COUNTIF(Y18:Y202,"◎")</f>
        <v>1</v>
      </c>
      <c r="Z10" s="1">
        <f>SUM(Z18:Z202)</f>
        <v>2</v>
      </c>
      <c r="AA10" s="1">
        <f>SUM(AA18:AA202)</f>
        <v>0</v>
      </c>
      <c r="AB10" s="79">
        <f>MAX(AB18:AB202)</f>
        <v>7</v>
      </c>
      <c r="AD10" s="1">
        <f>SUM(AD18:AD202)</f>
        <v>0</v>
      </c>
      <c r="AG10" s="61">
        <f>COUNTIF(AG18:AG202,"◯")</f>
        <v>1</v>
      </c>
      <c r="AH10" s="14">
        <f>SUM(AH18:AH202)</f>
        <v>5</v>
      </c>
      <c r="AI10" s="14">
        <f>COUNTIF(AI18:AI202,"△")</f>
        <v>1</v>
      </c>
      <c r="AJ10" s="14">
        <f>SUM(AJ18:AJ202)</f>
        <v>0</v>
      </c>
      <c r="AK10" s="117">
        <f>COUNTIF(AK18:AK202,"◯")</f>
        <v>0</v>
      </c>
      <c r="AN10" s="1">
        <f>SUM(AN18:AN202)</f>
        <v>0</v>
      </c>
      <c r="AP10" s="79">
        <f>MAX(AP18:AP202)</f>
        <v>0</v>
      </c>
      <c r="AQ10" s="1">
        <f>SUM(AQ18:AQ202)</f>
        <v>0</v>
      </c>
      <c r="AR10" s="1">
        <f>SUM(AR18:AR202)</f>
        <v>0</v>
      </c>
      <c r="AS10" s="10">
        <f>COUNTIF(AS18:AS202,"◎")</f>
        <v>0</v>
      </c>
      <c r="AT10" s="10">
        <f>COUNTIF(AT18:AT202,"◯")</f>
        <v>0</v>
      </c>
      <c r="AU10" s="1">
        <f>MAX(AU18:AU202)</f>
        <v>0</v>
      </c>
      <c r="AV10" s="10">
        <f>COUNTIF(AV18:AV202,"◯")</f>
        <v>0</v>
      </c>
      <c r="AW10" s="10">
        <f>COUNTIF(AW18:AW202,"◯")</f>
        <v>0</v>
      </c>
      <c r="AX10" s="1">
        <f>COUNTIF(AX18:AX202,"△")</f>
        <v>0</v>
      </c>
      <c r="AY10" s="118">
        <f>COUNTIF(AY18:AY202,"★")</f>
        <v>0</v>
      </c>
      <c r="AZ10" s="7">
        <f>COUNTIF(AZ18:AZ5202,"◯")</f>
        <v>0</v>
      </c>
      <c r="BA10" s="1">
        <f>SUM(BA112:BA181)</f>
        <v>0</v>
      </c>
      <c r="BB10" s="1">
        <f>MAX(BB18:BB202)</f>
        <v>0</v>
      </c>
      <c r="BC10" s="1">
        <f>MAX(BC112:BC202)</f>
        <v>0</v>
      </c>
      <c r="BD10" s="1">
        <f>SUM(BD18:BD202)</f>
        <v>0</v>
      </c>
      <c r="BE10" s="1">
        <f>SUM(BE18:BE202)</f>
        <v>0</v>
      </c>
      <c r="BF10" s="1">
        <f>SUM(BF18:BF202)</f>
        <v>0</v>
      </c>
      <c r="BG10" s="1">
        <f>SUM(BG18:BG5202)</f>
        <v>0</v>
      </c>
      <c r="BH10" s="1">
        <f>COUNTIF(BH18:BH202,"△")</f>
        <v>0</v>
      </c>
      <c r="BI10" s="1">
        <f>SUM(BI18:BI5202)</f>
        <v>0</v>
      </c>
      <c r="BJ10" s="1">
        <f>SUM(BJ18:BJ5202)</f>
        <v>0</v>
      </c>
      <c r="BK10" s="10">
        <f>COUNTIF(BK18:BK202,"◎")</f>
        <v>0</v>
      </c>
      <c r="BL10" s="10">
        <f>COUNTIF(BL18:BL202,"◯")</f>
        <v>0</v>
      </c>
      <c r="BM10" s="1">
        <f>MAX(BM18:BM202)</f>
        <v>0</v>
      </c>
      <c r="BN10" s="1">
        <f>MAX(BN112:BN202)</f>
        <v>0</v>
      </c>
    </row>
    <row r="11" spans="1:66" ht="11.25" customHeight="1">
      <c r="A11" s="53" t="s">
        <v>273</v>
      </c>
      <c r="B11" s="77"/>
      <c r="C11" s="77"/>
      <c r="D11" s="1">
        <f>MAX(D19:D19)</f>
        <v>0</v>
      </c>
      <c r="E11" s="1">
        <f>MAX(E19:E19)</f>
        <v>0</v>
      </c>
      <c r="F11" s="10">
        <f>COUNTIF(F19:F19,"◯")</f>
        <v>0</v>
      </c>
      <c r="G11" s="10">
        <f>COUNTIF(G19:G19,"◎")</f>
        <v>0</v>
      </c>
      <c r="H11" s="1">
        <f>SUM(H19:H19)</f>
        <v>0</v>
      </c>
      <c r="I11" s="1">
        <f>SUM(I19:I19)</f>
        <v>0</v>
      </c>
      <c r="J11" s="1">
        <f>COUNTIF(J19:J19,"△")</f>
        <v>0</v>
      </c>
      <c r="K11" s="1">
        <f>SUM(K19:K19)</f>
        <v>0</v>
      </c>
      <c r="L11" s="1">
        <f>SUM(L19:L19)</f>
        <v>0</v>
      </c>
      <c r="M11" s="1">
        <f>SUM(M19:M19)</f>
        <v>0</v>
      </c>
      <c r="N11" s="1">
        <f>SUM(N19:N19)</f>
        <v>0</v>
      </c>
      <c r="O11" s="1">
        <f>MAX(O19:O19)</f>
        <v>0</v>
      </c>
      <c r="P11" s="1">
        <f>MAX(P19:P19)</f>
        <v>6</v>
      </c>
      <c r="Q11" s="1">
        <f>SUM(Q19:Q19)</f>
        <v>0</v>
      </c>
      <c r="R11" s="7">
        <f>COUNTIF(R19:R19,"◯")</f>
        <v>0</v>
      </c>
      <c r="S11" s="59">
        <f>COUNTIF(S19:S19,"★")</f>
        <v>0</v>
      </c>
      <c r="T11" s="1">
        <f>COUNTIF(T19:T19,"△")</f>
        <v>0</v>
      </c>
      <c r="U11" s="10">
        <f>COUNTIF(U19:U19,"◯")</f>
        <v>0</v>
      </c>
      <c r="V11" s="10">
        <f>COUNTIF(V19:V19,"◯")</f>
        <v>0</v>
      </c>
      <c r="W11" s="1">
        <f>MAX(W19:W19)</f>
        <v>0</v>
      </c>
      <c r="X11" s="10">
        <f>COUNTIF(X19:X19,"◯")</f>
        <v>0</v>
      </c>
      <c r="Y11" s="10">
        <f>COUNTIF(Y19:Y19,"◎")</f>
        <v>0</v>
      </c>
      <c r="Z11" s="1">
        <f>SUM(Z19:Z19)</f>
        <v>2</v>
      </c>
      <c r="AA11" s="1">
        <f>SUM(AA19:AA19)</f>
        <v>0</v>
      </c>
      <c r="AB11" s="1">
        <f>MAX(AB19:AB19)</f>
        <v>7</v>
      </c>
      <c r="AD11" s="1">
        <f>SUM(AD19:AD19)</f>
        <v>0</v>
      </c>
      <c r="AG11" s="61">
        <f>COUNTIF(AG19:AG19,"◯")</f>
        <v>0</v>
      </c>
      <c r="AH11" s="14">
        <f>SUM(AH19:AH19)</f>
        <v>2</v>
      </c>
      <c r="AI11" s="14">
        <f>COUNTIF(AI19:AI19,"△")</f>
        <v>1</v>
      </c>
      <c r="AJ11" s="14">
        <f>SUM(AJ19:AJ19)</f>
        <v>0</v>
      </c>
      <c r="AK11" s="117">
        <f>COUNTIF(AK19:AK19,"◯")</f>
        <v>0</v>
      </c>
      <c r="AN11" s="1">
        <f>SUM(AN19:AN19)</f>
        <v>0</v>
      </c>
      <c r="AP11" s="1">
        <f>MAX(AP19:AP19)</f>
        <v>0</v>
      </c>
      <c r="AQ11" s="1">
        <f>SUM(AQ19:AQ19)</f>
        <v>0</v>
      </c>
      <c r="AR11" s="1">
        <f>SUM(AR19:AR19)</f>
        <v>0</v>
      </c>
      <c r="AS11" s="10">
        <f>COUNTIF(AS19:AS19,"◎")</f>
        <v>0</v>
      </c>
      <c r="AT11" s="10">
        <f>COUNTIF(AT19:AT19,"◯")</f>
        <v>0</v>
      </c>
      <c r="AU11" s="1">
        <f>MAX(AU19:AU19)</f>
        <v>0</v>
      </c>
      <c r="AV11" s="10">
        <f>COUNTIF(AV19:AV19,"◯")</f>
        <v>0</v>
      </c>
      <c r="AW11" s="10">
        <f>COUNTIF(AW19:AW19,"◯")</f>
        <v>0</v>
      </c>
      <c r="AX11" s="1">
        <f>COUNTIF(AX19:AX19,"△")</f>
        <v>0</v>
      </c>
      <c r="AY11" s="118">
        <f>COUNTIF(AY19:AY19,"★")</f>
        <v>0</v>
      </c>
      <c r="AZ11" s="7">
        <f>COUNTIF(AZ19:AZ519,"◯")</f>
        <v>0</v>
      </c>
      <c r="BA11" s="1">
        <f>SUM(BA19:BA19)</f>
        <v>0</v>
      </c>
      <c r="BB11" s="1">
        <f>MAX(BB19:BB19)</f>
        <v>0</v>
      </c>
      <c r="BC11" s="1">
        <f>MAX(BC19:BC19)</f>
        <v>1</v>
      </c>
      <c r="BD11" s="1">
        <f>SUM(BD19:BD19)</f>
        <v>0</v>
      </c>
      <c r="BE11" s="1">
        <f>SUM(BE19:BE19)</f>
        <v>0</v>
      </c>
      <c r="BF11" s="1">
        <f>SUM(BF19:BF19)</f>
        <v>0</v>
      </c>
      <c r="BG11" s="1">
        <f>SUM(BG19:BG519)</f>
        <v>0</v>
      </c>
      <c r="BH11" s="1">
        <f>COUNTIF(BH19:BH19,"△")</f>
        <v>0</v>
      </c>
      <c r="BI11" s="1">
        <f>SUM(BI19:BI519)</f>
        <v>0</v>
      </c>
      <c r="BJ11" s="1">
        <f>SUM(BJ19:BJ519)</f>
        <v>0</v>
      </c>
      <c r="BK11" s="10">
        <f>COUNTIF(BK19:BK19,"◎")</f>
        <v>0</v>
      </c>
      <c r="BL11" s="10">
        <f>COUNTIF(BL19:BL19,"◯")</f>
        <v>0</v>
      </c>
      <c r="BM11" s="1">
        <f>MAX(BM19:BM19)</f>
        <v>0</v>
      </c>
      <c r="BN11" s="1">
        <f>MAX(BN19:BN19)</f>
        <v>0</v>
      </c>
    </row>
    <row r="12" spans="2:66" ht="11.25" customHeight="1">
      <c r="B12" s="11">
        <v>1</v>
      </c>
      <c r="C12" s="11">
        <f>AF12-AL12</f>
        <v>0</v>
      </c>
      <c r="D12" s="11">
        <f>IF(F12="●",1,0)</f>
        <v>0</v>
      </c>
      <c r="E12" s="1">
        <f>IF(F12="◯",1,0)</f>
        <v>0</v>
      </c>
      <c r="F12" s="79">
        <f aca="true" t="shared" si="0" ref="F12:F53">IF(S12="★",X12,"")</f>
      </c>
      <c r="G12" s="11">
        <f aca="true" t="shared" si="1" ref="G12:G53">IF(S12="★",Y12,"")</f>
      </c>
      <c r="H12" s="1">
        <f aca="true" t="shared" si="2" ref="H12:H53">IF(J12="△",AJ12,"")</f>
      </c>
      <c r="I12" s="1">
        <f aca="true" t="shared" si="3" ref="I12:I53">IF(J12="△",AH12,"")</f>
      </c>
      <c r="J12" s="1">
        <f aca="true" t="shared" si="4" ref="J12:J53">IF(R12="△",R12,"")</f>
      </c>
      <c r="K12" s="1">
        <f aca="true" t="shared" si="5" ref="K12:K53">IF(S12="★",AA12,"")</f>
      </c>
      <c r="L12" s="1">
        <f aca="true" t="shared" si="6" ref="L12:L53">IF(R12="◯",M12,"")</f>
      </c>
      <c r="M12" s="1">
        <f aca="true" t="shared" si="7" ref="M12:M53">IF(S12="★",AJ12,"")</f>
      </c>
      <c r="N12" s="1">
        <f aca="true" t="shared" si="8" ref="N12:N53">IF(S12="★",AH12,"")</f>
      </c>
      <c r="O12" s="1">
        <f>IF(R12="●",1,0)</f>
        <v>0</v>
      </c>
      <c r="P12" s="1">
        <f>IF(R12="◯",1,0)</f>
        <v>0</v>
      </c>
      <c r="Q12" s="1">
        <f>IF(S12="★",AD12,"")</f>
      </c>
      <c r="R12" s="1">
        <f aca="true" t="shared" si="9" ref="R12:R53">IF(S12="★",AG12,"")</f>
      </c>
      <c r="T12" s="94">
        <f>IF(C12=0,IF(AF12&gt;0,AI12,""),"")</f>
      </c>
      <c r="U12" s="94">
        <f>IF(C12=0,IF(AF12&gt;0,AG12,""),"")</f>
      </c>
      <c r="V12" s="94">
        <f aca="true" t="shared" si="10" ref="V12:V53">IF(C12=0,"",AG12)</f>
      </c>
      <c r="W12" s="94">
        <f>IF(X12="◯",1,0)</f>
        <v>0</v>
      </c>
      <c r="X12" s="10">
        <f>IF(AH12+AJ12=5,AG12,"")</f>
      </c>
      <c r="Y12" s="10" t="str">
        <f aca="true" t="shared" si="11" ref="Y12:Y53">IF(AH12+AJ12=3,IF(AH12=3,"◎",""),"")</f>
        <v>◎</v>
      </c>
      <c r="Z12" s="10">
        <f aca="true" t="shared" si="12" ref="Z12:Z53">IF(AI12="△",AH12,"")</f>
      </c>
      <c r="AA12" s="1">
        <f aca="true" t="shared" si="13" ref="AA12:AA53">IF(AG12="●",AH12,"")</f>
      </c>
      <c r="AB12" s="12">
        <f>IF(AG12="◯",1,0)</f>
        <v>1</v>
      </c>
      <c r="AC12" s="12">
        <f>IF(AG12="◯",1,0)</f>
        <v>1</v>
      </c>
      <c r="AG12" s="15" t="s">
        <v>67</v>
      </c>
      <c r="AH12" s="16">
        <f>IF(AG12="◯",3,"")</f>
        <v>3</v>
      </c>
      <c r="AJ12" s="13">
        <v>0</v>
      </c>
      <c r="AK12" s="15" t="str">
        <f>IF(AG12="◯","●",IF(AG12="","",""))</f>
        <v>●</v>
      </c>
      <c r="AO12" s="14">
        <f>IF(AK12="◯",1,0)</f>
        <v>0</v>
      </c>
      <c r="AP12" s="80">
        <f>IF(AK12="◯",1,0)</f>
        <v>0</v>
      </c>
      <c r="AQ12" s="11">
        <f aca="true" t="shared" si="14" ref="AQ12:AQ53">IF(AK12="●",AJ12,"")</f>
        <v>0</v>
      </c>
      <c r="AR12" s="11">
        <f aca="true" t="shared" si="15" ref="AR12:AR53">IF(AI12="△",AJ12,"")</f>
      </c>
      <c r="AS12" s="10">
        <f>IF(AH12+AJ12=3,IF(AJ12=3,"◎",""),"")</f>
      </c>
      <c r="AT12" s="10">
        <f>IF(AH12+AJ12=5,AK12,"")</f>
      </c>
      <c r="AU12" s="1">
        <f>IF(AT12="◯",1,0)</f>
        <v>0</v>
      </c>
      <c r="AV12" s="10">
        <f>IF(C12=0,"",AK12)</f>
      </c>
      <c r="AW12" s="10">
        <f>IF(C12=0,IF(AL12&gt;0,AK12,""),"")</f>
      </c>
      <c r="AX12" s="10">
        <f>IF(C12=0,IF(AL12&gt;0,AI12,""),"")</f>
      </c>
      <c r="AY12" s="119" t="s">
        <v>150</v>
      </c>
      <c r="AZ12" s="1" t="str">
        <f aca="true" t="shared" si="16" ref="AZ12:AZ53">IF(AY12="★",AK12,"")</f>
        <v>●</v>
      </c>
      <c r="BA12" s="11">
        <f>IF(AY12="★",AN12,"")</f>
        <v>0</v>
      </c>
      <c r="BB12" s="1">
        <f>IF(AZ12="◯",1,0)</f>
        <v>0</v>
      </c>
      <c r="BC12" s="1">
        <f>IF(AZ12="●",1,0)</f>
        <v>1</v>
      </c>
      <c r="BD12" s="1">
        <f aca="true" t="shared" si="17" ref="BD12:BD53">IF(AY12="★",AJ12,"")</f>
        <v>0</v>
      </c>
      <c r="BE12" s="1">
        <f aca="true" t="shared" si="18" ref="BE12:BE53">IF(AY12="★",AH12,"")</f>
        <v>3</v>
      </c>
      <c r="BF12" s="1">
        <f aca="true" t="shared" si="19" ref="BF12:BF53">IF(AK12="◯",BE12,"")</f>
      </c>
      <c r="BG12" s="1">
        <f aca="true" t="shared" si="20" ref="BG12:BG53">IF(AY12="★",AQ12,"")</f>
        <v>0</v>
      </c>
      <c r="BH12" s="1">
        <f aca="true" t="shared" si="21" ref="BH12:BH53">IF(AZ12="△",AZ12,"")</f>
      </c>
      <c r="BI12" s="1">
        <f aca="true" t="shared" si="22" ref="BI12:BI53">IF(BH12="△",AJ12,"")</f>
      </c>
      <c r="BJ12" s="1">
        <f aca="true" t="shared" si="23" ref="BJ12:BJ53">IF(BH12="△",AH12,"")</f>
      </c>
      <c r="BK12" s="1">
        <f aca="true" t="shared" si="24" ref="BK12:BK53">IF(AY12="★",AS12,"")</f>
      </c>
      <c r="BL12" s="1">
        <f>IF(AY12="★",AT12,"")</f>
      </c>
      <c r="BM12" s="1">
        <f>IF(BL12="◯",1,0)</f>
        <v>0</v>
      </c>
      <c r="BN12" s="1">
        <f>IF(BL12="●",1,0)</f>
        <v>0</v>
      </c>
    </row>
    <row r="13" spans="2:66" ht="11.25" customHeight="1">
      <c r="B13" s="11">
        <f aca="true" t="shared" si="25" ref="B13:B53">IF(AG13="◯",B12+1,IF(AG13="●",B12+1,IF(AG13="△",B12+1,"-")))</f>
        <v>2</v>
      </c>
      <c r="C13" s="11">
        <f aca="true" t="shared" si="26" ref="C13:C53">AF13-AL13</f>
        <v>0</v>
      </c>
      <c r="D13" s="11">
        <f>IF(F13="●",D12+1,IF(F13="△",D12,IF(F13="◯",0,D12)))</f>
        <v>0</v>
      </c>
      <c r="E13" s="1">
        <f>IF(F13="◯",E12+1,IF(F13="△",E12,IF(F13="●",0,E12)))</f>
        <v>0</v>
      </c>
      <c r="F13" s="79">
        <f t="shared" si="0"/>
      </c>
      <c r="G13" s="11">
        <f t="shared" si="1"/>
      </c>
      <c r="H13" s="1">
        <f t="shared" si="2"/>
      </c>
      <c r="I13" s="1">
        <f t="shared" si="3"/>
      </c>
      <c r="J13" s="1">
        <f t="shared" si="4"/>
      </c>
      <c r="K13" s="1">
        <f t="shared" si="5"/>
      </c>
      <c r="L13" s="1">
        <f t="shared" si="6"/>
        <v>1</v>
      </c>
      <c r="M13" s="1">
        <f t="shared" si="7"/>
        <v>1</v>
      </c>
      <c r="N13" s="1">
        <f t="shared" si="8"/>
        <v>3</v>
      </c>
      <c r="O13" s="1">
        <f>IF(R13="●",O12+1,IF(R13="△",O12,IF(R13="◯",0,O12)))</f>
        <v>0</v>
      </c>
      <c r="P13" s="1">
        <f>IF(R13="◯",P12+1,IF(R13="△",P12,IF(R13="●",0,P12)))</f>
        <v>1</v>
      </c>
      <c r="Q13" s="1">
        <f aca="true" t="shared" si="27" ref="Q13:Q76">IF(S13="★",AD13,"")</f>
        <v>0</v>
      </c>
      <c r="R13" s="1" t="str">
        <f t="shared" si="9"/>
        <v>◯</v>
      </c>
      <c r="S13" s="60" t="s">
        <v>150</v>
      </c>
      <c r="T13" s="94">
        <f aca="true" t="shared" si="28" ref="T13:T53">IF(C13=0,IF(AF13&gt;0,AI13,""),"")</f>
      </c>
      <c r="U13" s="94">
        <f aca="true" t="shared" si="29" ref="U13:U53">IF(C13=0,IF(AF13&gt;0,AG13,""),"")</f>
      </c>
      <c r="V13" s="94">
        <f t="shared" si="10"/>
      </c>
      <c r="W13" s="94">
        <f>IF(X13="◯",W12+1,IF(X13="△",W12,IF(X13="●",0,W12)))</f>
        <v>0</v>
      </c>
      <c r="X13" s="10">
        <f>IF(AH13=0,IF(AH13+AJ13=5,AG13,""),IF(AH13=1,IF(AH13+AJ13=5,AG13,""),IF(AH13=2,IF(AH13+AJ13=5,AG13,""),IF(AH13=3,IF(AH13+AJ13=5,AG13,""),""))))</f>
      </c>
      <c r="Y13" s="10">
        <f t="shared" si="11"/>
      </c>
      <c r="Z13" s="10">
        <f t="shared" si="12"/>
      </c>
      <c r="AA13" s="1">
        <f t="shared" si="13"/>
      </c>
      <c r="AB13" s="12">
        <f>IF(AG13="◯",AB12+1,IF(AG13="△",AB12,0))</f>
        <v>2</v>
      </c>
      <c r="AC13" s="12">
        <f aca="true" t="shared" si="30" ref="AC13:AC53">IF(AG13="◯",AC12+1,AC12)</f>
        <v>2</v>
      </c>
      <c r="AG13" s="15" t="s">
        <v>67</v>
      </c>
      <c r="AH13" s="16">
        <f aca="true" t="shared" si="31" ref="AH13:AH53">IF(AG13="◯",3,"")</f>
        <v>3</v>
      </c>
      <c r="AJ13" s="13">
        <v>1</v>
      </c>
      <c r="AK13" s="15" t="str">
        <f aca="true" t="shared" si="32" ref="AK13:AK53">IF(AG13="◯","●",IF(AG13="","",""))</f>
        <v>●</v>
      </c>
      <c r="AO13" s="14">
        <f aca="true" t="shared" si="33" ref="AO13:AO53">IF(AK13="◯",AO12+1,AO12)</f>
        <v>0</v>
      </c>
      <c r="AP13" s="12">
        <f aca="true" t="shared" si="34" ref="AP13:AP53">IF(AK13="◯",AP12+1,IF(AK13="△",AP12,0))</f>
        <v>0</v>
      </c>
      <c r="AQ13" s="11">
        <f t="shared" si="14"/>
        <v>1</v>
      </c>
      <c r="AR13" s="11">
        <f t="shared" si="15"/>
      </c>
      <c r="AS13" s="10">
        <f aca="true" t="shared" si="35" ref="AS13:AS53">IF(AH13+AJ13=3,IF(AJ13=3,"◎",""),"")</f>
      </c>
      <c r="AT13" s="10">
        <f>IF(AH13=0,IF(AH13+AJ13=5,AK13,""),IF(AH13=1,IF(AH13+AJ13=5,AK13,""),IF(AH13=2,IF(AH13+AJ13=5,AK13,""),IF(AH13=3,IF(AH13+AJ13=5,AK13,""),""))))</f>
      </c>
      <c r="AU13" s="1">
        <f>IF(AT13="◯",AU12+1,IF(AT13="△",AU12,IF(AT13="●",0,AU12)))</f>
        <v>0</v>
      </c>
      <c r="AV13" s="10">
        <f aca="true" t="shared" si="36" ref="AV13:AV53">IF(C13=0,"",AK13)</f>
      </c>
      <c r="AW13" s="10">
        <f aca="true" t="shared" si="37" ref="AW13:AW53">IF(C13=0,IF(AL13&gt;0,AK13,""),"")</f>
      </c>
      <c r="AX13" s="10">
        <f aca="true" t="shared" si="38" ref="AX13:AX53">IF(C13=0,IF(AL13&gt;0,AI13,""),"")</f>
      </c>
      <c r="AZ13" s="1">
        <f t="shared" si="16"/>
      </c>
      <c r="BA13" s="11">
        <f aca="true" t="shared" si="39" ref="BA13:BA76">IF(AY13="★",AN13,"")</f>
      </c>
      <c r="BB13" s="1">
        <f>IF(AZ13="◯",BB12+1,IF(AZ13="△",BB12,IF(AZ13="●",0,BB12)))</f>
        <v>0</v>
      </c>
      <c r="BC13" s="1">
        <f>IF(AZ13="●",BC12+1,IF(AZ13="△",BC12,IF(AZ13="◯",0,BC12)))</f>
        <v>1</v>
      </c>
      <c r="BD13" s="1">
        <f t="shared" si="17"/>
      </c>
      <c r="BE13" s="1">
        <f t="shared" si="18"/>
      </c>
      <c r="BF13" s="1">
        <f t="shared" si="19"/>
      </c>
      <c r="BG13" s="1">
        <f t="shared" si="20"/>
      </c>
      <c r="BH13" s="1">
        <f t="shared" si="21"/>
      </c>
      <c r="BI13" s="1">
        <f t="shared" si="22"/>
      </c>
      <c r="BJ13" s="1">
        <f t="shared" si="23"/>
      </c>
      <c r="BK13" s="1">
        <f t="shared" si="24"/>
      </c>
      <c r="BL13" s="1">
        <f aca="true" t="shared" si="40" ref="BL13:BL53">IF(AY13="★",AT13,"")</f>
      </c>
      <c r="BM13" s="1">
        <f>IF(BL13="◯",BM12+1,IF(BL13="△",BM12,IF(BL13="●",0,BM12)))</f>
        <v>0</v>
      </c>
      <c r="BN13" s="1">
        <f>IF(BL13="●",BN12+1,IF(BL13="△",BN12,IF(BL13="◯",0,BN12)))</f>
        <v>0</v>
      </c>
    </row>
    <row r="14" spans="2:66" ht="11.25" customHeight="1">
      <c r="B14" s="11">
        <f t="shared" si="25"/>
        <v>3</v>
      </c>
      <c r="C14" s="11">
        <f t="shared" si="26"/>
        <v>0</v>
      </c>
      <c r="D14" s="11">
        <f aca="true" t="shared" si="41" ref="D14:D53">IF(F14="●",D13+1,IF(F14="△",D13,IF(F14="◯",0,D13)))</f>
        <v>0</v>
      </c>
      <c r="E14" s="1">
        <f aca="true" t="shared" si="42" ref="E14:E53">IF(F14="◯",E13+1,IF(F14="△",E13,IF(F14="●",0,E13)))</f>
        <v>0</v>
      </c>
      <c r="F14" s="79">
        <f t="shared" si="0"/>
      </c>
      <c r="G14" s="11" t="str">
        <f t="shared" si="1"/>
        <v>◎</v>
      </c>
      <c r="H14" s="1">
        <f t="shared" si="2"/>
      </c>
      <c r="I14" s="1">
        <f t="shared" si="3"/>
      </c>
      <c r="J14" s="1">
        <f t="shared" si="4"/>
      </c>
      <c r="K14" s="1">
        <f t="shared" si="5"/>
      </c>
      <c r="L14" s="1">
        <f t="shared" si="6"/>
        <v>0</v>
      </c>
      <c r="M14" s="1">
        <f t="shared" si="7"/>
        <v>0</v>
      </c>
      <c r="N14" s="1">
        <f t="shared" si="8"/>
        <v>3</v>
      </c>
      <c r="O14" s="1">
        <f aca="true" t="shared" si="43" ref="O14:O53">IF(R14="●",O13+1,IF(R14="△",O13,IF(R14="◯",0,O13)))</f>
        <v>0</v>
      </c>
      <c r="P14" s="1">
        <f aca="true" t="shared" si="44" ref="P14:P53">IF(R14="◯",P13+1,IF(R14="△",P13,IF(R14="●",0,P13)))</f>
        <v>2</v>
      </c>
      <c r="Q14" s="1">
        <f t="shared" si="27"/>
        <v>0</v>
      </c>
      <c r="R14" s="1" t="str">
        <f t="shared" si="9"/>
        <v>◯</v>
      </c>
      <c r="S14" s="60" t="s">
        <v>150</v>
      </c>
      <c r="T14" s="94">
        <f t="shared" si="28"/>
      </c>
      <c r="U14" s="94">
        <f>IF(C14=0,IF(AF14&gt;0,AG14,""),"")</f>
      </c>
      <c r="V14" s="94">
        <f t="shared" si="10"/>
      </c>
      <c r="W14" s="94">
        <f aca="true" t="shared" si="45" ref="W14:W53">IF(X14="◯",W13+1,IF(X14="△",W13,IF(X14="●",0,W13)))</f>
        <v>0</v>
      </c>
      <c r="X14" s="10">
        <f aca="true" t="shared" si="46" ref="X14:X53">IF(AH14=0,IF(AH14+AJ14=5,AG14,""),IF(AH14=1,IF(AH14+AJ14=5,AG14,""),IF(AH14=2,IF(AH14+AJ14=5,AG14,""),IF(AH14=3,IF(AH14+AJ14=5,AG14,""),""))))</f>
      </c>
      <c r="Y14" s="10" t="str">
        <f t="shared" si="11"/>
        <v>◎</v>
      </c>
      <c r="Z14" s="10">
        <f t="shared" si="12"/>
      </c>
      <c r="AA14" s="1">
        <f t="shared" si="13"/>
      </c>
      <c r="AB14" s="12">
        <f aca="true" t="shared" si="47" ref="AB14:AB53">IF(AG14="◯",AB13+1,IF(AG14="△",AB13,0))</f>
        <v>3</v>
      </c>
      <c r="AC14" s="12">
        <f t="shared" si="30"/>
        <v>3</v>
      </c>
      <c r="AG14" s="15" t="s">
        <v>67</v>
      </c>
      <c r="AH14" s="16">
        <f t="shared" si="31"/>
        <v>3</v>
      </c>
      <c r="AJ14" s="13">
        <v>0</v>
      </c>
      <c r="AK14" s="15" t="str">
        <f t="shared" si="32"/>
        <v>●</v>
      </c>
      <c r="AO14" s="14">
        <f t="shared" si="33"/>
        <v>0</v>
      </c>
      <c r="AP14" s="12">
        <f t="shared" si="34"/>
        <v>0</v>
      </c>
      <c r="AQ14" s="11">
        <f t="shared" si="14"/>
        <v>0</v>
      </c>
      <c r="AR14" s="11">
        <f t="shared" si="15"/>
      </c>
      <c r="AS14" s="10">
        <f t="shared" si="35"/>
      </c>
      <c r="AT14" s="10">
        <f aca="true" t="shared" si="48" ref="AT14:AT53">IF(AH14=0,IF(AH14+AJ14=5,AK14,""),IF(AH14=1,IF(AH14+AJ14=5,AK14,""),IF(AH14=2,IF(AH14+AJ14=5,AK14,""),IF(AH14=3,IF(AH14+AJ14=5,AK14,""),""))))</f>
      </c>
      <c r="AU14" s="1">
        <f aca="true" t="shared" si="49" ref="AU14:AU53">IF(AT14="◯",AU13+1,IF(AT14="△",AU13,IF(AT14="●",0,AU13)))</f>
        <v>0</v>
      </c>
      <c r="AV14" s="10">
        <f t="shared" si="36"/>
      </c>
      <c r="AW14" s="10">
        <f t="shared" si="37"/>
      </c>
      <c r="AX14" s="10">
        <f t="shared" si="38"/>
      </c>
      <c r="AZ14" s="1">
        <f t="shared" si="16"/>
      </c>
      <c r="BA14" s="11">
        <f t="shared" si="39"/>
      </c>
      <c r="BB14" s="1">
        <f aca="true" t="shared" si="50" ref="BB14:BB53">IF(AZ14="◯",BB13+1,IF(AZ14="△",BB13,IF(AZ14="●",0,BB13)))</f>
        <v>0</v>
      </c>
      <c r="BC14" s="1">
        <f aca="true" t="shared" si="51" ref="BC14:BC53">IF(AZ14="●",BC13+1,IF(AZ14="△",BC13,IF(AZ14="◯",0,BC13)))</f>
        <v>1</v>
      </c>
      <c r="BD14" s="1">
        <f t="shared" si="17"/>
      </c>
      <c r="BE14" s="1">
        <f t="shared" si="18"/>
      </c>
      <c r="BF14" s="1">
        <f t="shared" si="19"/>
      </c>
      <c r="BG14" s="1">
        <f t="shared" si="20"/>
      </c>
      <c r="BH14" s="1">
        <f t="shared" si="21"/>
      </c>
      <c r="BI14" s="1">
        <f t="shared" si="22"/>
      </c>
      <c r="BJ14" s="1">
        <f t="shared" si="23"/>
      </c>
      <c r="BK14" s="1">
        <f t="shared" si="24"/>
      </c>
      <c r="BL14" s="1">
        <f t="shared" si="40"/>
      </c>
      <c r="BM14" s="1">
        <f aca="true" t="shared" si="52" ref="BM14:BM53">IF(BL14="◯",BM13+1,IF(BL14="△",BM13,IF(BL14="●",0,BM13)))</f>
        <v>0</v>
      </c>
      <c r="BN14" s="1">
        <f aca="true" t="shared" si="53" ref="BN14:BN53">IF(BL14="●",BN13+1,IF(BL14="△",BN13,IF(BL14="◯",0,BN13)))</f>
        <v>0</v>
      </c>
    </row>
    <row r="15" spans="2:66" ht="11.25" customHeight="1">
      <c r="B15" s="11">
        <f t="shared" si="25"/>
        <v>4</v>
      </c>
      <c r="C15" s="11">
        <f t="shared" si="26"/>
        <v>0</v>
      </c>
      <c r="D15" s="11">
        <f t="shared" si="41"/>
        <v>0</v>
      </c>
      <c r="E15" s="1">
        <f t="shared" si="42"/>
        <v>0</v>
      </c>
      <c r="F15" s="79">
        <f t="shared" si="0"/>
      </c>
      <c r="G15" s="11" t="str">
        <f t="shared" si="1"/>
        <v>◎</v>
      </c>
      <c r="H15" s="1">
        <f t="shared" si="2"/>
      </c>
      <c r="I15" s="1">
        <f t="shared" si="3"/>
      </c>
      <c r="J15" s="1">
        <f t="shared" si="4"/>
      </c>
      <c r="K15" s="1">
        <f t="shared" si="5"/>
      </c>
      <c r="L15" s="1">
        <f t="shared" si="6"/>
        <v>0</v>
      </c>
      <c r="M15" s="1">
        <f t="shared" si="7"/>
        <v>0</v>
      </c>
      <c r="N15" s="1">
        <f t="shared" si="8"/>
        <v>3</v>
      </c>
      <c r="O15" s="1">
        <f t="shared" si="43"/>
        <v>0</v>
      </c>
      <c r="P15" s="1">
        <f t="shared" si="44"/>
        <v>3</v>
      </c>
      <c r="Q15" s="1">
        <f t="shared" si="27"/>
        <v>0</v>
      </c>
      <c r="R15" s="1" t="str">
        <f t="shared" si="9"/>
        <v>◯</v>
      </c>
      <c r="S15" s="60" t="s">
        <v>150</v>
      </c>
      <c r="T15" s="94">
        <f t="shared" si="28"/>
      </c>
      <c r="U15" s="94">
        <f t="shared" si="29"/>
      </c>
      <c r="V15" s="94">
        <f t="shared" si="10"/>
      </c>
      <c r="W15" s="94">
        <f t="shared" si="45"/>
        <v>0</v>
      </c>
      <c r="X15" s="10">
        <f t="shared" si="46"/>
      </c>
      <c r="Y15" s="10" t="str">
        <f t="shared" si="11"/>
        <v>◎</v>
      </c>
      <c r="Z15" s="10">
        <f t="shared" si="12"/>
      </c>
      <c r="AA15" s="1">
        <f t="shared" si="13"/>
      </c>
      <c r="AB15" s="12">
        <f t="shared" si="47"/>
        <v>4</v>
      </c>
      <c r="AC15" s="12">
        <f t="shared" si="30"/>
        <v>4</v>
      </c>
      <c r="AG15" s="15" t="s">
        <v>67</v>
      </c>
      <c r="AH15" s="16">
        <f t="shared" si="31"/>
        <v>3</v>
      </c>
      <c r="AJ15" s="13">
        <v>0</v>
      </c>
      <c r="AK15" s="15" t="str">
        <f t="shared" si="32"/>
        <v>●</v>
      </c>
      <c r="AO15" s="14">
        <f t="shared" si="33"/>
        <v>0</v>
      </c>
      <c r="AP15" s="12">
        <f t="shared" si="34"/>
        <v>0</v>
      </c>
      <c r="AQ15" s="11">
        <f t="shared" si="14"/>
        <v>0</v>
      </c>
      <c r="AR15" s="11">
        <f t="shared" si="15"/>
      </c>
      <c r="AS15" s="10">
        <f t="shared" si="35"/>
      </c>
      <c r="AT15" s="10">
        <f t="shared" si="48"/>
      </c>
      <c r="AU15" s="1">
        <f t="shared" si="49"/>
        <v>0</v>
      </c>
      <c r="AV15" s="10">
        <f t="shared" si="36"/>
      </c>
      <c r="AW15" s="10">
        <f t="shared" si="37"/>
      </c>
      <c r="AX15" s="10">
        <f t="shared" si="38"/>
      </c>
      <c r="AZ15" s="1">
        <f t="shared" si="16"/>
      </c>
      <c r="BA15" s="11">
        <f t="shared" si="39"/>
      </c>
      <c r="BB15" s="1">
        <f t="shared" si="50"/>
        <v>0</v>
      </c>
      <c r="BC15" s="1">
        <f t="shared" si="51"/>
        <v>1</v>
      </c>
      <c r="BD15" s="1">
        <f t="shared" si="17"/>
      </c>
      <c r="BE15" s="1">
        <f t="shared" si="18"/>
      </c>
      <c r="BF15" s="1">
        <f t="shared" si="19"/>
      </c>
      <c r="BG15" s="1">
        <f t="shared" si="20"/>
      </c>
      <c r="BH15" s="1">
        <f t="shared" si="21"/>
      </c>
      <c r="BI15" s="1">
        <f t="shared" si="22"/>
      </c>
      <c r="BJ15" s="1">
        <f t="shared" si="23"/>
      </c>
      <c r="BK15" s="1">
        <f t="shared" si="24"/>
      </c>
      <c r="BL15" s="1">
        <f t="shared" si="40"/>
      </c>
      <c r="BM15" s="1">
        <f t="shared" si="52"/>
        <v>0</v>
      </c>
      <c r="BN15" s="1">
        <f t="shared" si="53"/>
        <v>0</v>
      </c>
    </row>
    <row r="16" spans="2:66" ht="11.25" customHeight="1">
      <c r="B16" s="11">
        <f t="shared" si="25"/>
        <v>5</v>
      </c>
      <c r="C16" s="11">
        <f t="shared" si="26"/>
        <v>0</v>
      </c>
      <c r="D16" s="11">
        <f t="shared" si="41"/>
        <v>0</v>
      </c>
      <c r="E16" s="1">
        <f t="shared" si="42"/>
        <v>0</v>
      </c>
      <c r="F16" s="79">
        <f t="shared" si="0"/>
      </c>
      <c r="G16" s="11" t="str">
        <f t="shared" si="1"/>
        <v>◎</v>
      </c>
      <c r="H16" s="1">
        <f t="shared" si="2"/>
      </c>
      <c r="I16" s="1">
        <f t="shared" si="3"/>
      </c>
      <c r="J16" s="1">
        <f t="shared" si="4"/>
      </c>
      <c r="K16" s="1">
        <f t="shared" si="5"/>
      </c>
      <c r="L16" s="1">
        <f t="shared" si="6"/>
        <v>0</v>
      </c>
      <c r="M16" s="1">
        <f t="shared" si="7"/>
        <v>0</v>
      </c>
      <c r="N16" s="1">
        <f t="shared" si="8"/>
        <v>3</v>
      </c>
      <c r="O16" s="1">
        <f t="shared" si="43"/>
        <v>0</v>
      </c>
      <c r="P16" s="1">
        <f t="shared" si="44"/>
        <v>4</v>
      </c>
      <c r="Q16" s="1">
        <f t="shared" si="27"/>
        <v>0</v>
      </c>
      <c r="R16" s="1" t="str">
        <f t="shared" si="9"/>
        <v>◯</v>
      </c>
      <c r="S16" s="60" t="s">
        <v>150</v>
      </c>
      <c r="T16" s="94">
        <f t="shared" si="28"/>
      </c>
      <c r="U16" s="94">
        <f t="shared" si="29"/>
      </c>
      <c r="V16" s="94">
        <f t="shared" si="10"/>
      </c>
      <c r="W16" s="94">
        <f t="shared" si="45"/>
        <v>0</v>
      </c>
      <c r="X16" s="10">
        <f t="shared" si="46"/>
      </c>
      <c r="Y16" s="10" t="str">
        <f t="shared" si="11"/>
        <v>◎</v>
      </c>
      <c r="Z16" s="10">
        <f t="shared" si="12"/>
      </c>
      <c r="AA16" s="1">
        <f t="shared" si="13"/>
      </c>
      <c r="AB16" s="12">
        <f t="shared" si="47"/>
        <v>5</v>
      </c>
      <c r="AC16" s="12">
        <f t="shared" si="30"/>
        <v>5</v>
      </c>
      <c r="AG16" s="15" t="s">
        <v>67</v>
      </c>
      <c r="AH16" s="16">
        <f t="shared" si="31"/>
        <v>3</v>
      </c>
      <c r="AJ16" s="13">
        <v>0</v>
      </c>
      <c r="AK16" s="15" t="str">
        <f t="shared" si="32"/>
        <v>●</v>
      </c>
      <c r="AO16" s="14">
        <f t="shared" si="33"/>
        <v>0</v>
      </c>
      <c r="AP16" s="12">
        <f t="shared" si="34"/>
        <v>0</v>
      </c>
      <c r="AQ16" s="11">
        <f t="shared" si="14"/>
        <v>0</v>
      </c>
      <c r="AR16" s="11">
        <f t="shared" si="15"/>
      </c>
      <c r="AS16" s="10">
        <f t="shared" si="35"/>
      </c>
      <c r="AT16" s="10">
        <f t="shared" si="48"/>
      </c>
      <c r="AU16" s="1">
        <f t="shared" si="49"/>
        <v>0</v>
      </c>
      <c r="AV16" s="10">
        <f t="shared" si="36"/>
      </c>
      <c r="AW16" s="10">
        <f t="shared" si="37"/>
      </c>
      <c r="AX16" s="10">
        <f t="shared" si="38"/>
      </c>
      <c r="AZ16" s="1">
        <f t="shared" si="16"/>
      </c>
      <c r="BA16" s="11">
        <f t="shared" si="39"/>
      </c>
      <c r="BB16" s="1">
        <f t="shared" si="50"/>
        <v>0</v>
      </c>
      <c r="BC16" s="1">
        <f t="shared" si="51"/>
        <v>1</v>
      </c>
      <c r="BD16" s="1">
        <f t="shared" si="17"/>
      </c>
      <c r="BE16" s="1">
        <f t="shared" si="18"/>
      </c>
      <c r="BF16" s="1">
        <f t="shared" si="19"/>
      </c>
      <c r="BG16" s="1">
        <f t="shared" si="20"/>
      </c>
      <c r="BH16" s="1">
        <f t="shared" si="21"/>
      </c>
      <c r="BI16" s="1">
        <f t="shared" si="22"/>
      </c>
      <c r="BJ16" s="1">
        <f t="shared" si="23"/>
      </c>
      <c r="BK16" s="1">
        <f t="shared" si="24"/>
      </c>
      <c r="BL16" s="1">
        <f t="shared" si="40"/>
      </c>
      <c r="BM16" s="1">
        <f t="shared" si="52"/>
        <v>0</v>
      </c>
      <c r="BN16" s="1">
        <f t="shared" si="53"/>
        <v>0</v>
      </c>
    </row>
    <row r="17" spans="2:66" ht="11.25" customHeight="1">
      <c r="B17" s="11">
        <f t="shared" si="25"/>
        <v>6</v>
      </c>
      <c r="C17" s="11">
        <f t="shared" si="26"/>
        <v>0</v>
      </c>
      <c r="D17" s="11">
        <f t="shared" si="41"/>
        <v>0</v>
      </c>
      <c r="E17" s="1">
        <f t="shared" si="42"/>
        <v>0</v>
      </c>
      <c r="F17" s="79">
        <f t="shared" si="0"/>
      </c>
      <c r="G17" s="11" t="str">
        <f t="shared" si="1"/>
        <v>◎</v>
      </c>
      <c r="H17" s="1">
        <f t="shared" si="2"/>
      </c>
      <c r="I17" s="1">
        <f t="shared" si="3"/>
      </c>
      <c r="J17" s="1">
        <f t="shared" si="4"/>
      </c>
      <c r="K17" s="1">
        <f t="shared" si="5"/>
      </c>
      <c r="L17" s="1">
        <f t="shared" si="6"/>
        <v>0</v>
      </c>
      <c r="M17" s="1">
        <f t="shared" si="7"/>
        <v>0</v>
      </c>
      <c r="N17" s="1">
        <f t="shared" si="8"/>
        <v>3</v>
      </c>
      <c r="O17" s="1">
        <f t="shared" si="43"/>
        <v>0</v>
      </c>
      <c r="P17" s="1">
        <f t="shared" si="44"/>
        <v>5</v>
      </c>
      <c r="Q17" s="1">
        <f t="shared" si="27"/>
        <v>0</v>
      </c>
      <c r="R17" s="1" t="str">
        <f t="shared" si="9"/>
        <v>◯</v>
      </c>
      <c r="S17" s="60" t="s">
        <v>150</v>
      </c>
      <c r="T17" s="94">
        <f t="shared" si="28"/>
      </c>
      <c r="U17" s="94">
        <f t="shared" si="29"/>
      </c>
      <c r="V17" s="94">
        <f t="shared" si="10"/>
      </c>
      <c r="W17" s="94">
        <f t="shared" si="45"/>
        <v>0</v>
      </c>
      <c r="X17" s="10">
        <f t="shared" si="46"/>
      </c>
      <c r="Y17" s="10" t="str">
        <f t="shared" si="11"/>
        <v>◎</v>
      </c>
      <c r="Z17" s="10">
        <f t="shared" si="12"/>
      </c>
      <c r="AA17" s="1">
        <f t="shared" si="13"/>
      </c>
      <c r="AB17" s="12">
        <f t="shared" si="47"/>
        <v>6</v>
      </c>
      <c r="AC17" s="12">
        <f t="shared" si="30"/>
        <v>6</v>
      </c>
      <c r="AG17" s="15" t="s">
        <v>67</v>
      </c>
      <c r="AH17" s="16">
        <f t="shared" si="31"/>
        <v>3</v>
      </c>
      <c r="AJ17" s="13">
        <v>0</v>
      </c>
      <c r="AK17" s="15" t="str">
        <f t="shared" si="32"/>
        <v>●</v>
      </c>
      <c r="AO17" s="14">
        <f t="shared" si="33"/>
        <v>0</v>
      </c>
      <c r="AP17" s="12">
        <f t="shared" si="34"/>
        <v>0</v>
      </c>
      <c r="AQ17" s="11">
        <f t="shared" si="14"/>
        <v>0</v>
      </c>
      <c r="AR17" s="11">
        <f t="shared" si="15"/>
      </c>
      <c r="AS17" s="10">
        <f t="shared" si="35"/>
      </c>
      <c r="AT17" s="10">
        <f t="shared" si="48"/>
      </c>
      <c r="AU17" s="1">
        <f t="shared" si="49"/>
        <v>0</v>
      </c>
      <c r="AV17" s="10">
        <f t="shared" si="36"/>
      </c>
      <c r="AW17" s="10">
        <f t="shared" si="37"/>
      </c>
      <c r="AX17" s="10">
        <f t="shared" si="38"/>
      </c>
      <c r="AZ17" s="1">
        <f t="shared" si="16"/>
      </c>
      <c r="BA17" s="11">
        <f t="shared" si="39"/>
      </c>
      <c r="BB17" s="1">
        <f t="shared" si="50"/>
        <v>0</v>
      </c>
      <c r="BC17" s="1">
        <f t="shared" si="51"/>
        <v>1</v>
      </c>
      <c r="BD17" s="1">
        <f t="shared" si="17"/>
      </c>
      <c r="BE17" s="1">
        <f t="shared" si="18"/>
      </c>
      <c r="BF17" s="1">
        <f t="shared" si="19"/>
      </c>
      <c r="BG17" s="1">
        <f t="shared" si="20"/>
      </c>
      <c r="BH17" s="1">
        <f t="shared" si="21"/>
      </c>
      <c r="BI17" s="1">
        <f t="shared" si="22"/>
      </c>
      <c r="BJ17" s="1">
        <f t="shared" si="23"/>
      </c>
      <c r="BK17" s="1">
        <f t="shared" si="24"/>
      </c>
      <c r="BL17" s="1">
        <f t="shared" si="40"/>
      </c>
      <c r="BM17" s="1">
        <f t="shared" si="52"/>
        <v>0</v>
      </c>
      <c r="BN17" s="1">
        <f t="shared" si="53"/>
        <v>0</v>
      </c>
    </row>
    <row r="18" spans="1:66" ht="11.25" customHeight="1">
      <c r="A18" s="53" t="s">
        <v>135</v>
      </c>
      <c r="B18" s="11">
        <f t="shared" si="25"/>
        <v>7</v>
      </c>
      <c r="C18" s="11">
        <f t="shared" si="26"/>
        <v>4</v>
      </c>
      <c r="D18" s="11">
        <f t="shared" si="41"/>
        <v>0</v>
      </c>
      <c r="E18" s="1">
        <f t="shared" si="42"/>
        <v>0</v>
      </c>
      <c r="F18" s="79">
        <f t="shared" si="0"/>
      </c>
      <c r="G18" s="11" t="str">
        <f t="shared" si="1"/>
        <v>◎</v>
      </c>
      <c r="H18" s="1">
        <f t="shared" si="2"/>
      </c>
      <c r="I18" s="1">
        <f t="shared" si="3"/>
      </c>
      <c r="J18" s="1">
        <f t="shared" si="4"/>
      </c>
      <c r="K18" s="1">
        <f t="shared" si="5"/>
      </c>
      <c r="L18" s="1">
        <f t="shared" si="6"/>
        <v>0</v>
      </c>
      <c r="M18" s="1">
        <f t="shared" si="7"/>
        <v>0</v>
      </c>
      <c r="N18" s="1">
        <f t="shared" si="8"/>
        <v>3</v>
      </c>
      <c r="O18" s="1">
        <f t="shared" si="43"/>
        <v>0</v>
      </c>
      <c r="P18" s="1">
        <f t="shared" si="44"/>
        <v>6</v>
      </c>
      <c r="Q18" s="1">
        <f t="shared" si="27"/>
        <v>0</v>
      </c>
      <c r="R18" s="1" t="str">
        <f t="shared" si="9"/>
        <v>◯</v>
      </c>
      <c r="S18" s="60" t="s">
        <v>150</v>
      </c>
      <c r="T18" s="94">
        <f t="shared" si="28"/>
      </c>
      <c r="U18" s="94">
        <f t="shared" si="29"/>
      </c>
      <c r="V18" s="94" t="str">
        <f t="shared" si="10"/>
        <v>◯</v>
      </c>
      <c r="W18" s="94">
        <f t="shared" si="45"/>
        <v>0</v>
      </c>
      <c r="X18" s="10">
        <f t="shared" si="46"/>
      </c>
      <c r="Y18" s="10" t="str">
        <f t="shared" si="11"/>
        <v>◎</v>
      </c>
      <c r="Z18" s="10">
        <f t="shared" si="12"/>
      </c>
      <c r="AA18" s="1">
        <f t="shared" si="13"/>
      </c>
      <c r="AB18" s="12">
        <f t="shared" si="47"/>
        <v>7</v>
      </c>
      <c r="AC18" s="12">
        <f t="shared" si="30"/>
        <v>7</v>
      </c>
      <c r="AF18" s="12">
        <v>4</v>
      </c>
      <c r="AG18" s="15" t="s">
        <v>67</v>
      </c>
      <c r="AH18" s="16">
        <f t="shared" si="31"/>
        <v>3</v>
      </c>
      <c r="AJ18" s="13">
        <v>0</v>
      </c>
      <c r="AK18" s="15" t="str">
        <f t="shared" si="32"/>
        <v>●</v>
      </c>
      <c r="AO18" s="14">
        <f t="shared" si="33"/>
        <v>0</v>
      </c>
      <c r="AP18" s="12">
        <f t="shared" si="34"/>
        <v>0</v>
      </c>
      <c r="AQ18" s="11">
        <f t="shared" si="14"/>
        <v>0</v>
      </c>
      <c r="AR18" s="11">
        <f t="shared" si="15"/>
      </c>
      <c r="AS18" s="10">
        <f t="shared" si="35"/>
      </c>
      <c r="AT18" s="10">
        <f t="shared" si="48"/>
      </c>
      <c r="AU18" s="1">
        <f t="shared" si="49"/>
        <v>0</v>
      </c>
      <c r="AV18" s="10" t="str">
        <f t="shared" si="36"/>
        <v>●</v>
      </c>
      <c r="AW18" s="10">
        <f t="shared" si="37"/>
      </c>
      <c r="AX18" s="10">
        <f t="shared" si="38"/>
      </c>
      <c r="AZ18" s="1">
        <f t="shared" si="16"/>
      </c>
      <c r="BA18" s="11">
        <f t="shared" si="39"/>
      </c>
      <c r="BB18" s="1">
        <f t="shared" si="50"/>
        <v>0</v>
      </c>
      <c r="BC18" s="1">
        <f t="shared" si="51"/>
        <v>1</v>
      </c>
      <c r="BD18" s="1">
        <f t="shared" si="17"/>
      </c>
      <c r="BE18" s="1">
        <f t="shared" si="18"/>
      </c>
      <c r="BF18" s="1">
        <f t="shared" si="19"/>
      </c>
      <c r="BG18" s="1">
        <f t="shared" si="20"/>
      </c>
      <c r="BH18" s="1">
        <f t="shared" si="21"/>
      </c>
      <c r="BI18" s="1">
        <f t="shared" si="22"/>
      </c>
      <c r="BJ18" s="1">
        <f t="shared" si="23"/>
      </c>
      <c r="BK18" s="1">
        <f t="shared" si="24"/>
      </c>
      <c r="BL18" s="1">
        <f t="shared" si="40"/>
      </c>
      <c r="BM18" s="1">
        <f t="shared" si="52"/>
        <v>0</v>
      </c>
      <c r="BN18" s="1">
        <f t="shared" si="53"/>
        <v>0</v>
      </c>
    </row>
    <row r="19" spans="1:66" ht="11.25" customHeight="1">
      <c r="A19" s="53" t="s">
        <v>260</v>
      </c>
      <c r="B19" s="11">
        <f t="shared" si="25"/>
        <v>8</v>
      </c>
      <c r="C19" s="11">
        <f t="shared" si="26"/>
        <v>5</v>
      </c>
      <c r="D19" s="11">
        <f t="shared" si="41"/>
        <v>0</v>
      </c>
      <c r="E19" s="1">
        <f t="shared" si="42"/>
        <v>0</v>
      </c>
      <c r="F19" s="79">
        <f t="shared" si="0"/>
      </c>
      <c r="G19" s="11">
        <f t="shared" si="1"/>
      </c>
      <c r="H19" s="1">
        <f>IF(J19="△",AJ19,"")</f>
      </c>
      <c r="I19" s="1">
        <f t="shared" si="3"/>
      </c>
      <c r="J19" s="1">
        <f t="shared" si="4"/>
      </c>
      <c r="K19" s="1">
        <f t="shared" si="5"/>
      </c>
      <c r="L19" s="1">
        <f t="shared" si="6"/>
      </c>
      <c r="M19" s="1">
        <f t="shared" si="7"/>
      </c>
      <c r="N19" s="1">
        <f t="shared" si="8"/>
      </c>
      <c r="O19" s="1">
        <f t="shared" si="43"/>
        <v>0</v>
      </c>
      <c r="P19" s="1">
        <f t="shared" si="44"/>
        <v>6</v>
      </c>
      <c r="Q19" s="1">
        <f t="shared" si="27"/>
      </c>
      <c r="R19" s="1">
        <f t="shared" si="9"/>
      </c>
      <c r="T19" s="94">
        <f t="shared" si="28"/>
      </c>
      <c r="U19" s="94">
        <f t="shared" si="29"/>
      </c>
      <c r="V19" s="94" t="str">
        <f t="shared" si="10"/>
        <v>△</v>
      </c>
      <c r="W19" s="94">
        <f t="shared" si="45"/>
        <v>0</v>
      </c>
      <c r="X19" s="10">
        <f t="shared" si="46"/>
      </c>
      <c r="Y19" s="10">
        <f t="shared" si="11"/>
      </c>
      <c r="Z19" s="10">
        <f t="shared" si="12"/>
        <v>2</v>
      </c>
      <c r="AA19" s="1">
        <f t="shared" si="13"/>
      </c>
      <c r="AB19" s="12">
        <f t="shared" si="47"/>
        <v>7</v>
      </c>
      <c r="AC19" s="12">
        <f t="shared" si="30"/>
        <v>7</v>
      </c>
      <c r="AE19" s="12">
        <v>5</v>
      </c>
      <c r="AF19" s="12">
        <v>5</v>
      </c>
      <c r="AG19" s="15" t="s">
        <v>93</v>
      </c>
      <c r="AH19" s="16">
        <v>2</v>
      </c>
      <c r="AI19" s="14" t="s">
        <v>93</v>
      </c>
      <c r="AJ19" s="13">
        <v>0</v>
      </c>
      <c r="AK19" s="15" t="s">
        <v>264</v>
      </c>
      <c r="AO19" s="14">
        <f t="shared" si="33"/>
        <v>0</v>
      </c>
      <c r="AP19" s="12">
        <f t="shared" si="34"/>
        <v>0</v>
      </c>
      <c r="AQ19" s="11">
        <f t="shared" si="14"/>
      </c>
      <c r="AR19" s="11">
        <f>IF(AI19="△",AJ19,"")</f>
        <v>0</v>
      </c>
      <c r="AS19" s="10">
        <f t="shared" si="35"/>
      </c>
      <c r="AT19" s="10">
        <f t="shared" si="48"/>
      </c>
      <c r="AU19" s="1">
        <f t="shared" si="49"/>
        <v>0</v>
      </c>
      <c r="AV19" s="10" t="str">
        <f t="shared" si="36"/>
        <v>△</v>
      </c>
      <c r="AW19" s="10">
        <f t="shared" si="37"/>
      </c>
      <c r="AX19" s="10">
        <f t="shared" si="38"/>
      </c>
      <c r="AZ19" s="1">
        <f t="shared" si="16"/>
      </c>
      <c r="BA19" s="11">
        <f t="shared" si="39"/>
      </c>
      <c r="BB19" s="1">
        <f t="shared" si="50"/>
        <v>0</v>
      </c>
      <c r="BC19" s="1">
        <f t="shared" si="51"/>
        <v>1</v>
      </c>
      <c r="BD19" s="1">
        <f t="shared" si="17"/>
      </c>
      <c r="BE19" s="1">
        <f t="shared" si="18"/>
      </c>
      <c r="BF19" s="1">
        <f t="shared" si="19"/>
      </c>
      <c r="BG19" s="1">
        <f t="shared" si="20"/>
      </c>
      <c r="BH19" s="1">
        <f t="shared" si="21"/>
      </c>
      <c r="BI19" s="1">
        <f t="shared" si="22"/>
      </c>
      <c r="BJ19" s="1">
        <f t="shared" si="23"/>
      </c>
      <c r="BK19" s="1">
        <f t="shared" si="24"/>
      </c>
      <c r="BL19" s="1">
        <f t="shared" si="40"/>
      </c>
      <c r="BM19" s="1">
        <f t="shared" si="52"/>
        <v>0</v>
      </c>
      <c r="BN19" s="1">
        <f t="shared" si="53"/>
        <v>0</v>
      </c>
    </row>
    <row r="20" spans="2:66" ht="11.25" customHeight="1">
      <c r="B20" s="11" t="str">
        <f t="shared" si="25"/>
        <v>-</v>
      </c>
      <c r="C20" s="11">
        <f t="shared" si="26"/>
        <v>0</v>
      </c>
      <c r="D20" s="11">
        <f t="shared" si="41"/>
        <v>0</v>
      </c>
      <c r="E20" s="1">
        <f t="shared" si="42"/>
        <v>0</v>
      </c>
      <c r="F20" s="79">
        <f t="shared" si="0"/>
      </c>
      <c r="G20" s="11">
        <f t="shared" si="1"/>
      </c>
      <c r="H20" s="1">
        <f t="shared" si="2"/>
      </c>
      <c r="I20" s="1">
        <f t="shared" si="3"/>
      </c>
      <c r="J20" s="1">
        <f t="shared" si="4"/>
      </c>
      <c r="K20" s="1">
        <f t="shared" si="5"/>
      </c>
      <c r="L20" s="1">
        <f t="shared" si="6"/>
      </c>
      <c r="M20" s="1">
        <f t="shared" si="7"/>
      </c>
      <c r="N20" s="1">
        <f t="shared" si="8"/>
      </c>
      <c r="O20" s="1">
        <f t="shared" si="43"/>
        <v>0</v>
      </c>
      <c r="P20" s="1">
        <f t="shared" si="44"/>
        <v>6</v>
      </c>
      <c r="Q20" s="1">
        <f t="shared" si="27"/>
      </c>
      <c r="R20" s="1">
        <f t="shared" si="9"/>
      </c>
      <c r="T20" s="94">
        <f t="shared" si="28"/>
      </c>
      <c r="U20" s="94">
        <f t="shared" si="29"/>
      </c>
      <c r="V20" s="94">
        <f t="shared" si="10"/>
      </c>
      <c r="W20" s="94">
        <f t="shared" si="45"/>
        <v>0</v>
      </c>
      <c r="X20" s="10">
        <f t="shared" si="46"/>
      </c>
      <c r="Y20" s="10" t="e">
        <f t="shared" si="11"/>
        <v>#VALUE!</v>
      </c>
      <c r="Z20" s="10">
        <f t="shared" si="12"/>
      </c>
      <c r="AA20" s="1">
        <f t="shared" si="13"/>
      </c>
      <c r="AB20" s="12">
        <f t="shared" si="47"/>
        <v>0</v>
      </c>
      <c r="AC20" s="12">
        <f t="shared" si="30"/>
        <v>7</v>
      </c>
      <c r="AH20" s="16">
        <f t="shared" si="31"/>
      </c>
      <c r="AJ20" s="13">
        <f aca="true" t="shared" si="54" ref="AJ20:AJ53">IF(AK20="◯",3,"")</f>
      </c>
      <c r="AK20" s="15">
        <f t="shared" si="32"/>
      </c>
      <c r="AO20" s="14">
        <f t="shared" si="33"/>
        <v>0</v>
      </c>
      <c r="AP20" s="12">
        <f t="shared" si="34"/>
        <v>0</v>
      </c>
      <c r="AQ20" s="11">
        <f t="shared" si="14"/>
      </c>
      <c r="AR20" s="11">
        <f t="shared" si="15"/>
      </c>
      <c r="AS20" s="10" t="e">
        <f t="shared" si="35"/>
        <v>#VALUE!</v>
      </c>
      <c r="AT20" s="10">
        <f t="shared" si="48"/>
      </c>
      <c r="AU20" s="1">
        <f t="shared" si="49"/>
        <v>0</v>
      </c>
      <c r="AV20" s="10">
        <f t="shared" si="36"/>
      </c>
      <c r="AW20" s="10">
        <f t="shared" si="37"/>
      </c>
      <c r="AX20" s="10">
        <f t="shared" si="38"/>
      </c>
      <c r="AZ20" s="1">
        <f t="shared" si="16"/>
      </c>
      <c r="BA20" s="11">
        <f t="shared" si="39"/>
      </c>
      <c r="BB20" s="1">
        <f t="shared" si="50"/>
        <v>0</v>
      </c>
      <c r="BC20" s="1">
        <f t="shared" si="51"/>
        <v>1</v>
      </c>
      <c r="BD20" s="1">
        <f t="shared" si="17"/>
      </c>
      <c r="BE20" s="1">
        <f t="shared" si="18"/>
      </c>
      <c r="BF20" s="1">
        <f t="shared" si="19"/>
      </c>
      <c r="BG20" s="1">
        <f t="shared" si="20"/>
      </c>
      <c r="BH20" s="1">
        <f t="shared" si="21"/>
      </c>
      <c r="BI20" s="1">
        <f t="shared" si="22"/>
      </c>
      <c r="BJ20" s="1">
        <f t="shared" si="23"/>
      </c>
      <c r="BK20" s="1">
        <f t="shared" si="24"/>
      </c>
      <c r="BL20" s="1">
        <f t="shared" si="40"/>
      </c>
      <c r="BM20" s="1">
        <f t="shared" si="52"/>
        <v>0</v>
      </c>
      <c r="BN20" s="1">
        <f t="shared" si="53"/>
        <v>0</v>
      </c>
    </row>
    <row r="21" spans="2:66" ht="11.25" customHeight="1">
      <c r="B21" s="11" t="str">
        <f t="shared" si="25"/>
        <v>-</v>
      </c>
      <c r="C21" s="11">
        <f t="shared" si="26"/>
        <v>0</v>
      </c>
      <c r="D21" s="11">
        <f t="shared" si="41"/>
        <v>0</v>
      </c>
      <c r="E21" s="1">
        <f t="shared" si="42"/>
        <v>0</v>
      </c>
      <c r="F21" s="79">
        <f t="shared" si="0"/>
      </c>
      <c r="G21" s="11">
        <f t="shared" si="1"/>
      </c>
      <c r="H21" s="1">
        <f t="shared" si="2"/>
      </c>
      <c r="I21" s="1">
        <f t="shared" si="3"/>
      </c>
      <c r="J21" s="1">
        <f t="shared" si="4"/>
      </c>
      <c r="K21" s="1">
        <f t="shared" si="5"/>
      </c>
      <c r="L21" s="1">
        <f t="shared" si="6"/>
      </c>
      <c r="M21" s="1">
        <f t="shared" si="7"/>
      </c>
      <c r="N21" s="1">
        <f t="shared" si="8"/>
      </c>
      <c r="O21" s="1">
        <f t="shared" si="43"/>
        <v>0</v>
      </c>
      <c r="P21" s="1">
        <f t="shared" si="44"/>
        <v>6</v>
      </c>
      <c r="Q21" s="1">
        <f t="shared" si="27"/>
      </c>
      <c r="R21" s="1">
        <f t="shared" si="9"/>
      </c>
      <c r="T21" s="94">
        <f t="shared" si="28"/>
      </c>
      <c r="U21" s="94">
        <f t="shared" si="29"/>
      </c>
      <c r="V21" s="94">
        <f t="shared" si="10"/>
      </c>
      <c r="W21" s="94">
        <f t="shared" si="45"/>
        <v>0</v>
      </c>
      <c r="X21" s="10">
        <f t="shared" si="46"/>
      </c>
      <c r="Y21" s="10" t="e">
        <f t="shared" si="11"/>
        <v>#VALUE!</v>
      </c>
      <c r="Z21" s="10">
        <f t="shared" si="12"/>
      </c>
      <c r="AA21" s="1">
        <f t="shared" si="13"/>
      </c>
      <c r="AB21" s="12">
        <f t="shared" si="47"/>
        <v>0</v>
      </c>
      <c r="AC21" s="12">
        <f t="shared" si="30"/>
        <v>7</v>
      </c>
      <c r="AH21" s="16">
        <f t="shared" si="31"/>
      </c>
      <c r="AJ21" s="13">
        <f t="shared" si="54"/>
      </c>
      <c r="AK21" s="15">
        <f t="shared" si="32"/>
      </c>
      <c r="AO21" s="14">
        <f t="shared" si="33"/>
        <v>0</v>
      </c>
      <c r="AP21" s="12">
        <f t="shared" si="34"/>
        <v>0</v>
      </c>
      <c r="AQ21" s="11">
        <f t="shared" si="14"/>
      </c>
      <c r="AR21" s="11">
        <f t="shared" si="15"/>
      </c>
      <c r="AS21" s="10" t="e">
        <f t="shared" si="35"/>
        <v>#VALUE!</v>
      </c>
      <c r="AT21" s="10">
        <f t="shared" si="48"/>
      </c>
      <c r="AU21" s="1">
        <f t="shared" si="49"/>
        <v>0</v>
      </c>
      <c r="AV21" s="10">
        <f t="shared" si="36"/>
      </c>
      <c r="AW21" s="10">
        <f t="shared" si="37"/>
      </c>
      <c r="AX21" s="10">
        <f t="shared" si="38"/>
      </c>
      <c r="AZ21" s="1">
        <f t="shared" si="16"/>
      </c>
      <c r="BA21" s="11">
        <f t="shared" si="39"/>
      </c>
      <c r="BB21" s="1">
        <f t="shared" si="50"/>
        <v>0</v>
      </c>
      <c r="BC21" s="1">
        <f t="shared" si="51"/>
        <v>1</v>
      </c>
      <c r="BD21" s="1">
        <f t="shared" si="17"/>
      </c>
      <c r="BE21" s="1">
        <f t="shared" si="18"/>
      </c>
      <c r="BF21" s="1">
        <f t="shared" si="19"/>
      </c>
      <c r="BG21" s="1">
        <f t="shared" si="20"/>
      </c>
      <c r="BH21" s="1">
        <f t="shared" si="21"/>
      </c>
      <c r="BI21" s="1">
        <f t="shared" si="22"/>
      </c>
      <c r="BJ21" s="1">
        <f t="shared" si="23"/>
      </c>
      <c r="BK21" s="1">
        <f t="shared" si="24"/>
      </c>
      <c r="BL21" s="1">
        <f t="shared" si="40"/>
      </c>
      <c r="BM21" s="1">
        <f t="shared" si="52"/>
        <v>0</v>
      </c>
      <c r="BN21" s="1">
        <f t="shared" si="53"/>
        <v>0</v>
      </c>
    </row>
    <row r="22" spans="2:66" ht="11.25" customHeight="1">
      <c r="B22" s="11" t="str">
        <f t="shared" si="25"/>
        <v>-</v>
      </c>
      <c r="C22" s="11">
        <f t="shared" si="26"/>
        <v>0</v>
      </c>
      <c r="D22" s="11">
        <f t="shared" si="41"/>
        <v>0</v>
      </c>
      <c r="E22" s="1">
        <f t="shared" si="42"/>
        <v>0</v>
      </c>
      <c r="F22" s="79">
        <f t="shared" si="0"/>
      </c>
      <c r="G22" s="11">
        <f t="shared" si="1"/>
      </c>
      <c r="H22" s="1">
        <f t="shared" si="2"/>
      </c>
      <c r="I22" s="1">
        <f t="shared" si="3"/>
      </c>
      <c r="J22" s="1">
        <f t="shared" si="4"/>
      </c>
      <c r="K22" s="1">
        <f t="shared" si="5"/>
      </c>
      <c r="L22" s="1">
        <f t="shared" si="6"/>
      </c>
      <c r="M22" s="1">
        <f t="shared" si="7"/>
      </c>
      <c r="N22" s="1">
        <f t="shared" si="8"/>
      </c>
      <c r="O22" s="1">
        <f t="shared" si="43"/>
        <v>0</v>
      </c>
      <c r="P22" s="1">
        <f t="shared" si="44"/>
        <v>6</v>
      </c>
      <c r="Q22" s="1">
        <f t="shared" si="27"/>
      </c>
      <c r="R22" s="1">
        <f t="shared" si="9"/>
      </c>
      <c r="T22" s="94">
        <f t="shared" si="28"/>
      </c>
      <c r="U22" s="94">
        <f t="shared" si="29"/>
      </c>
      <c r="V22" s="94">
        <f t="shared" si="10"/>
      </c>
      <c r="W22" s="94">
        <f t="shared" si="45"/>
        <v>0</v>
      </c>
      <c r="X22" s="10">
        <f t="shared" si="46"/>
      </c>
      <c r="Y22" s="10" t="e">
        <f t="shared" si="11"/>
        <v>#VALUE!</v>
      </c>
      <c r="Z22" s="10">
        <f t="shared" si="12"/>
      </c>
      <c r="AA22" s="1">
        <f t="shared" si="13"/>
      </c>
      <c r="AB22" s="12">
        <f t="shared" si="47"/>
        <v>0</v>
      </c>
      <c r="AC22" s="12">
        <f t="shared" si="30"/>
        <v>7</v>
      </c>
      <c r="AH22" s="16">
        <f t="shared" si="31"/>
      </c>
      <c r="AJ22" s="13">
        <f t="shared" si="54"/>
      </c>
      <c r="AK22" s="15">
        <f t="shared" si="32"/>
      </c>
      <c r="AO22" s="14">
        <f t="shared" si="33"/>
        <v>0</v>
      </c>
      <c r="AP22" s="12">
        <f t="shared" si="34"/>
        <v>0</v>
      </c>
      <c r="AQ22" s="11">
        <f t="shared" si="14"/>
      </c>
      <c r="AR22" s="11">
        <f t="shared" si="15"/>
      </c>
      <c r="AS22" s="10" t="e">
        <f t="shared" si="35"/>
        <v>#VALUE!</v>
      </c>
      <c r="AT22" s="10">
        <f t="shared" si="48"/>
      </c>
      <c r="AU22" s="1">
        <f t="shared" si="49"/>
        <v>0</v>
      </c>
      <c r="AV22" s="10">
        <f t="shared" si="36"/>
      </c>
      <c r="AW22" s="10">
        <f t="shared" si="37"/>
      </c>
      <c r="AX22" s="10">
        <f t="shared" si="38"/>
      </c>
      <c r="AZ22" s="1">
        <f t="shared" si="16"/>
      </c>
      <c r="BA22" s="11">
        <f t="shared" si="39"/>
      </c>
      <c r="BB22" s="1">
        <f t="shared" si="50"/>
        <v>0</v>
      </c>
      <c r="BC22" s="1">
        <f t="shared" si="51"/>
        <v>1</v>
      </c>
      <c r="BD22" s="1">
        <f t="shared" si="17"/>
      </c>
      <c r="BE22" s="1">
        <f t="shared" si="18"/>
      </c>
      <c r="BF22" s="1">
        <f t="shared" si="19"/>
      </c>
      <c r="BG22" s="1">
        <f t="shared" si="20"/>
      </c>
      <c r="BH22" s="1">
        <f t="shared" si="21"/>
      </c>
      <c r="BI22" s="1">
        <f t="shared" si="22"/>
      </c>
      <c r="BJ22" s="1">
        <f t="shared" si="23"/>
      </c>
      <c r="BK22" s="1">
        <f t="shared" si="24"/>
      </c>
      <c r="BL22" s="1">
        <f t="shared" si="40"/>
      </c>
      <c r="BM22" s="1">
        <f t="shared" si="52"/>
        <v>0</v>
      </c>
      <c r="BN22" s="1">
        <f t="shared" si="53"/>
        <v>0</v>
      </c>
    </row>
    <row r="23" spans="2:66" ht="11.25" customHeight="1">
      <c r="B23" s="11" t="str">
        <f t="shared" si="25"/>
        <v>-</v>
      </c>
      <c r="C23" s="11">
        <f t="shared" si="26"/>
        <v>0</v>
      </c>
      <c r="D23" s="11">
        <f t="shared" si="41"/>
        <v>0</v>
      </c>
      <c r="E23" s="1">
        <f t="shared" si="42"/>
        <v>0</v>
      </c>
      <c r="F23" s="79">
        <f t="shared" si="0"/>
      </c>
      <c r="G23" s="11">
        <f t="shared" si="1"/>
      </c>
      <c r="H23" s="1">
        <f t="shared" si="2"/>
      </c>
      <c r="I23" s="1">
        <f t="shared" si="3"/>
      </c>
      <c r="J23" s="1">
        <f t="shared" si="4"/>
      </c>
      <c r="K23" s="1">
        <f t="shared" si="5"/>
      </c>
      <c r="L23" s="1">
        <f t="shared" si="6"/>
      </c>
      <c r="M23" s="1">
        <f t="shared" si="7"/>
      </c>
      <c r="N23" s="1">
        <f t="shared" si="8"/>
      </c>
      <c r="O23" s="1">
        <f t="shared" si="43"/>
        <v>0</v>
      </c>
      <c r="P23" s="1">
        <f t="shared" si="44"/>
        <v>6</v>
      </c>
      <c r="Q23" s="1">
        <f t="shared" si="27"/>
      </c>
      <c r="R23" s="1">
        <f t="shared" si="9"/>
      </c>
      <c r="T23" s="94">
        <f t="shared" si="28"/>
      </c>
      <c r="U23" s="94">
        <f t="shared" si="29"/>
      </c>
      <c r="V23" s="94">
        <f t="shared" si="10"/>
      </c>
      <c r="W23" s="94">
        <f t="shared" si="45"/>
        <v>0</v>
      </c>
      <c r="X23" s="10">
        <f t="shared" si="46"/>
      </c>
      <c r="Y23" s="10" t="e">
        <f t="shared" si="11"/>
        <v>#VALUE!</v>
      </c>
      <c r="Z23" s="10">
        <f t="shared" si="12"/>
      </c>
      <c r="AA23" s="1">
        <f t="shared" si="13"/>
      </c>
      <c r="AB23" s="12">
        <f t="shared" si="47"/>
        <v>0</v>
      </c>
      <c r="AC23" s="12">
        <f t="shared" si="30"/>
        <v>7</v>
      </c>
      <c r="AH23" s="16">
        <f t="shared" si="31"/>
      </c>
      <c r="AJ23" s="13">
        <f t="shared" si="54"/>
      </c>
      <c r="AK23" s="15">
        <f t="shared" si="32"/>
      </c>
      <c r="AO23" s="14">
        <f t="shared" si="33"/>
        <v>0</v>
      </c>
      <c r="AP23" s="12">
        <f t="shared" si="34"/>
        <v>0</v>
      </c>
      <c r="AQ23" s="11">
        <f t="shared" si="14"/>
      </c>
      <c r="AR23" s="11">
        <f t="shared" si="15"/>
      </c>
      <c r="AS23" s="10" t="e">
        <f t="shared" si="35"/>
        <v>#VALUE!</v>
      </c>
      <c r="AT23" s="10">
        <f t="shared" si="48"/>
      </c>
      <c r="AU23" s="1">
        <f t="shared" si="49"/>
        <v>0</v>
      </c>
      <c r="AV23" s="10">
        <f t="shared" si="36"/>
      </c>
      <c r="AW23" s="10">
        <f t="shared" si="37"/>
      </c>
      <c r="AX23" s="10">
        <f t="shared" si="38"/>
      </c>
      <c r="AZ23" s="1">
        <f t="shared" si="16"/>
      </c>
      <c r="BA23" s="11">
        <f t="shared" si="39"/>
      </c>
      <c r="BB23" s="1">
        <f t="shared" si="50"/>
        <v>0</v>
      </c>
      <c r="BC23" s="1">
        <f t="shared" si="51"/>
        <v>1</v>
      </c>
      <c r="BD23" s="1">
        <f t="shared" si="17"/>
      </c>
      <c r="BE23" s="1">
        <f t="shared" si="18"/>
      </c>
      <c r="BF23" s="1">
        <f t="shared" si="19"/>
      </c>
      <c r="BG23" s="1">
        <f t="shared" si="20"/>
      </c>
      <c r="BH23" s="1">
        <f t="shared" si="21"/>
      </c>
      <c r="BI23" s="1">
        <f t="shared" si="22"/>
      </c>
      <c r="BJ23" s="1">
        <f t="shared" si="23"/>
      </c>
      <c r="BK23" s="1">
        <f t="shared" si="24"/>
      </c>
      <c r="BL23" s="1">
        <f t="shared" si="40"/>
      </c>
      <c r="BM23" s="1">
        <f t="shared" si="52"/>
        <v>0</v>
      </c>
      <c r="BN23" s="1">
        <f t="shared" si="53"/>
        <v>0</v>
      </c>
    </row>
    <row r="24" spans="2:66" ht="11.25" customHeight="1">
      <c r="B24" s="11" t="str">
        <f t="shared" si="25"/>
        <v>-</v>
      </c>
      <c r="C24" s="11">
        <f t="shared" si="26"/>
        <v>0</v>
      </c>
      <c r="D24" s="11">
        <f t="shared" si="41"/>
        <v>0</v>
      </c>
      <c r="E24" s="1">
        <f t="shared" si="42"/>
        <v>0</v>
      </c>
      <c r="F24" s="79">
        <f t="shared" si="0"/>
      </c>
      <c r="G24" s="11">
        <f t="shared" si="1"/>
      </c>
      <c r="H24" s="1">
        <f t="shared" si="2"/>
      </c>
      <c r="I24" s="1">
        <f t="shared" si="3"/>
      </c>
      <c r="J24" s="1">
        <f t="shared" si="4"/>
      </c>
      <c r="K24" s="1">
        <f t="shared" si="5"/>
      </c>
      <c r="L24" s="1">
        <f t="shared" si="6"/>
      </c>
      <c r="M24" s="1">
        <f t="shared" si="7"/>
      </c>
      <c r="N24" s="1">
        <f t="shared" si="8"/>
      </c>
      <c r="O24" s="1">
        <f t="shared" si="43"/>
        <v>0</v>
      </c>
      <c r="P24" s="1">
        <f t="shared" si="44"/>
        <v>6</v>
      </c>
      <c r="Q24" s="1">
        <f t="shared" si="27"/>
      </c>
      <c r="R24" s="1">
        <f t="shared" si="9"/>
      </c>
      <c r="T24" s="94">
        <f t="shared" si="28"/>
      </c>
      <c r="U24" s="94">
        <f t="shared" si="29"/>
      </c>
      <c r="V24" s="94">
        <f t="shared" si="10"/>
      </c>
      <c r="W24" s="94">
        <f t="shared" si="45"/>
        <v>0</v>
      </c>
      <c r="X24" s="10">
        <f t="shared" si="46"/>
      </c>
      <c r="Y24" s="10" t="e">
        <f t="shared" si="11"/>
        <v>#VALUE!</v>
      </c>
      <c r="Z24" s="10">
        <f t="shared" si="12"/>
      </c>
      <c r="AA24" s="1">
        <f t="shared" si="13"/>
      </c>
      <c r="AB24" s="12">
        <f t="shared" si="47"/>
        <v>0</v>
      </c>
      <c r="AC24" s="12">
        <f t="shared" si="30"/>
        <v>7</v>
      </c>
      <c r="AH24" s="16">
        <f t="shared" si="31"/>
      </c>
      <c r="AJ24" s="13">
        <f t="shared" si="54"/>
      </c>
      <c r="AK24" s="15">
        <f t="shared" si="32"/>
      </c>
      <c r="AO24" s="14">
        <f t="shared" si="33"/>
        <v>0</v>
      </c>
      <c r="AP24" s="12">
        <f t="shared" si="34"/>
        <v>0</v>
      </c>
      <c r="AQ24" s="11">
        <f t="shared" si="14"/>
      </c>
      <c r="AR24" s="11">
        <f t="shared" si="15"/>
      </c>
      <c r="AS24" s="10" t="e">
        <f t="shared" si="35"/>
        <v>#VALUE!</v>
      </c>
      <c r="AT24" s="10">
        <f t="shared" si="48"/>
      </c>
      <c r="AU24" s="1">
        <f t="shared" si="49"/>
        <v>0</v>
      </c>
      <c r="AV24" s="10">
        <f t="shared" si="36"/>
      </c>
      <c r="AW24" s="10">
        <f t="shared" si="37"/>
      </c>
      <c r="AX24" s="10">
        <f t="shared" si="38"/>
      </c>
      <c r="AZ24" s="1">
        <f t="shared" si="16"/>
      </c>
      <c r="BA24" s="11">
        <f t="shared" si="39"/>
      </c>
      <c r="BB24" s="1">
        <f t="shared" si="50"/>
        <v>0</v>
      </c>
      <c r="BC24" s="1">
        <f t="shared" si="51"/>
        <v>1</v>
      </c>
      <c r="BD24" s="1">
        <f t="shared" si="17"/>
      </c>
      <c r="BE24" s="1">
        <f t="shared" si="18"/>
      </c>
      <c r="BF24" s="1">
        <f t="shared" si="19"/>
      </c>
      <c r="BG24" s="1">
        <f t="shared" si="20"/>
      </c>
      <c r="BH24" s="1">
        <f t="shared" si="21"/>
      </c>
      <c r="BI24" s="1">
        <f t="shared" si="22"/>
      </c>
      <c r="BJ24" s="1">
        <f t="shared" si="23"/>
      </c>
      <c r="BK24" s="1">
        <f t="shared" si="24"/>
      </c>
      <c r="BL24" s="1">
        <f t="shared" si="40"/>
      </c>
      <c r="BM24" s="1">
        <f t="shared" si="52"/>
        <v>0</v>
      </c>
      <c r="BN24" s="1">
        <f t="shared" si="53"/>
        <v>0</v>
      </c>
    </row>
    <row r="25" spans="2:66" ht="11.25" customHeight="1">
      <c r="B25" s="11" t="str">
        <f t="shared" si="25"/>
        <v>-</v>
      </c>
      <c r="C25" s="11">
        <f t="shared" si="26"/>
        <v>0</v>
      </c>
      <c r="D25" s="11">
        <f t="shared" si="41"/>
        <v>0</v>
      </c>
      <c r="E25" s="1">
        <f t="shared" si="42"/>
        <v>0</v>
      </c>
      <c r="F25" s="79">
        <f t="shared" si="0"/>
      </c>
      <c r="G25" s="11">
        <f t="shared" si="1"/>
      </c>
      <c r="H25" s="1">
        <f t="shared" si="2"/>
      </c>
      <c r="I25" s="1">
        <f t="shared" si="3"/>
      </c>
      <c r="J25" s="1">
        <f t="shared" si="4"/>
      </c>
      <c r="K25" s="1">
        <f t="shared" si="5"/>
      </c>
      <c r="L25" s="1">
        <f t="shared" si="6"/>
      </c>
      <c r="M25" s="1">
        <f t="shared" si="7"/>
      </c>
      <c r="N25" s="1">
        <f t="shared" si="8"/>
      </c>
      <c r="O25" s="1">
        <f t="shared" si="43"/>
        <v>0</v>
      </c>
      <c r="P25" s="1">
        <f t="shared" si="44"/>
        <v>6</v>
      </c>
      <c r="Q25" s="1">
        <f t="shared" si="27"/>
      </c>
      <c r="R25" s="1">
        <f t="shared" si="9"/>
      </c>
      <c r="T25" s="94">
        <f t="shared" si="28"/>
      </c>
      <c r="U25" s="94">
        <f t="shared" si="29"/>
      </c>
      <c r="V25" s="94">
        <f t="shared" si="10"/>
      </c>
      <c r="W25" s="94">
        <f t="shared" si="45"/>
        <v>0</v>
      </c>
      <c r="X25" s="10">
        <f t="shared" si="46"/>
      </c>
      <c r="Y25" s="10" t="e">
        <f t="shared" si="11"/>
        <v>#VALUE!</v>
      </c>
      <c r="Z25" s="10">
        <f t="shared" si="12"/>
      </c>
      <c r="AA25" s="1">
        <f t="shared" si="13"/>
      </c>
      <c r="AB25" s="12">
        <f t="shared" si="47"/>
        <v>0</v>
      </c>
      <c r="AC25" s="12">
        <f t="shared" si="30"/>
        <v>7</v>
      </c>
      <c r="AH25" s="16">
        <f t="shared" si="31"/>
      </c>
      <c r="AJ25" s="13">
        <f t="shared" si="54"/>
      </c>
      <c r="AK25" s="15">
        <f t="shared" si="32"/>
      </c>
      <c r="AO25" s="14">
        <f t="shared" si="33"/>
        <v>0</v>
      </c>
      <c r="AP25" s="12">
        <f t="shared" si="34"/>
        <v>0</v>
      </c>
      <c r="AQ25" s="11">
        <f t="shared" si="14"/>
      </c>
      <c r="AR25" s="11">
        <f t="shared" si="15"/>
      </c>
      <c r="AS25" s="10" t="e">
        <f t="shared" si="35"/>
        <v>#VALUE!</v>
      </c>
      <c r="AT25" s="10">
        <f t="shared" si="48"/>
      </c>
      <c r="AU25" s="1">
        <f t="shared" si="49"/>
        <v>0</v>
      </c>
      <c r="AV25" s="10">
        <f t="shared" si="36"/>
      </c>
      <c r="AW25" s="10">
        <f t="shared" si="37"/>
      </c>
      <c r="AX25" s="10">
        <f t="shared" si="38"/>
      </c>
      <c r="AZ25" s="1">
        <f t="shared" si="16"/>
      </c>
      <c r="BA25" s="11">
        <f t="shared" si="39"/>
      </c>
      <c r="BB25" s="1">
        <f t="shared" si="50"/>
        <v>0</v>
      </c>
      <c r="BC25" s="1">
        <f t="shared" si="51"/>
        <v>1</v>
      </c>
      <c r="BD25" s="1">
        <f t="shared" si="17"/>
      </c>
      <c r="BE25" s="1">
        <f t="shared" si="18"/>
      </c>
      <c r="BF25" s="1">
        <f t="shared" si="19"/>
      </c>
      <c r="BG25" s="1">
        <f t="shared" si="20"/>
      </c>
      <c r="BH25" s="1">
        <f t="shared" si="21"/>
      </c>
      <c r="BI25" s="1">
        <f t="shared" si="22"/>
      </c>
      <c r="BJ25" s="1">
        <f t="shared" si="23"/>
      </c>
      <c r="BK25" s="1">
        <f t="shared" si="24"/>
      </c>
      <c r="BL25" s="1">
        <f t="shared" si="40"/>
      </c>
      <c r="BM25" s="1">
        <f t="shared" si="52"/>
        <v>0</v>
      </c>
      <c r="BN25" s="1">
        <f t="shared" si="53"/>
        <v>0</v>
      </c>
    </row>
    <row r="26" spans="2:66" ht="11.25" customHeight="1">
      <c r="B26" s="11" t="str">
        <f t="shared" si="25"/>
        <v>-</v>
      </c>
      <c r="C26" s="11">
        <f t="shared" si="26"/>
        <v>0</v>
      </c>
      <c r="D26" s="11">
        <f t="shared" si="41"/>
        <v>0</v>
      </c>
      <c r="E26" s="1">
        <f t="shared" si="42"/>
        <v>0</v>
      </c>
      <c r="F26" s="79">
        <f t="shared" si="0"/>
      </c>
      <c r="G26" s="11">
        <f t="shared" si="1"/>
      </c>
      <c r="H26" s="1">
        <f t="shared" si="2"/>
      </c>
      <c r="I26" s="1">
        <f t="shared" si="3"/>
      </c>
      <c r="J26" s="1">
        <f t="shared" si="4"/>
      </c>
      <c r="K26" s="1">
        <f t="shared" si="5"/>
      </c>
      <c r="L26" s="1">
        <f t="shared" si="6"/>
      </c>
      <c r="M26" s="1">
        <f t="shared" si="7"/>
      </c>
      <c r="N26" s="1">
        <f t="shared" si="8"/>
      </c>
      <c r="O26" s="1">
        <f t="shared" si="43"/>
        <v>0</v>
      </c>
      <c r="P26" s="1">
        <f t="shared" si="44"/>
        <v>6</v>
      </c>
      <c r="Q26" s="1">
        <f t="shared" si="27"/>
      </c>
      <c r="R26" s="1">
        <f t="shared" si="9"/>
      </c>
      <c r="T26" s="94">
        <f t="shared" si="28"/>
      </c>
      <c r="U26" s="94">
        <f t="shared" si="29"/>
      </c>
      <c r="V26" s="94">
        <f t="shared" si="10"/>
      </c>
      <c r="W26" s="94">
        <f t="shared" si="45"/>
        <v>0</v>
      </c>
      <c r="X26" s="10">
        <f t="shared" si="46"/>
      </c>
      <c r="Y26" s="10" t="e">
        <f t="shared" si="11"/>
        <v>#VALUE!</v>
      </c>
      <c r="Z26" s="10">
        <f t="shared" si="12"/>
      </c>
      <c r="AA26" s="1">
        <f t="shared" si="13"/>
      </c>
      <c r="AB26" s="12">
        <f t="shared" si="47"/>
        <v>0</v>
      </c>
      <c r="AC26" s="12">
        <f t="shared" si="30"/>
        <v>7</v>
      </c>
      <c r="AH26" s="16">
        <f t="shared" si="31"/>
      </c>
      <c r="AJ26" s="13">
        <f t="shared" si="54"/>
      </c>
      <c r="AK26" s="15">
        <f t="shared" si="32"/>
      </c>
      <c r="AO26" s="14">
        <f t="shared" si="33"/>
        <v>0</v>
      </c>
      <c r="AP26" s="12">
        <f t="shared" si="34"/>
        <v>0</v>
      </c>
      <c r="AQ26" s="11">
        <f t="shared" si="14"/>
      </c>
      <c r="AR26" s="11">
        <f t="shared" si="15"/>
      </c>
      <c r="AS26" s="10" t="e">
        <f t="shared" si="35"/>
        <v>#VALUE!</v>
      </c>
      <c r="AT26" s="10">
        <f t="shared" si="48"/>
      </c>
      <c r="AU26" s="1">
        <f t="shared" si="49"/>
        <v>0</v>
      </c>
      <c r="AV26" s="10">
        <f t="shared" si="36"/>
      </c>
      <c r="AW26" s="10">
        <f t="shared" si="37"/>
      </c>
      <c r="AX26" s="10">
        <f t="shared" si="38"/>
      </c>
      <c r="AZ26" s="1">
        <f t="shared" si="16"/>
      </c>
      <c r="BA26" s="11">
        <f t="shared" si="39"/>
      </c>
      <c r="BB26" s="1">
        <f t="shared" si="50"/>
        <v>0</v>
      </c>
      <c r="BC26" s="1">
        <f t="shared" si="51"/>
        <v>1</v>
      </c>
      <c r="BD26" s="1">
        <f t="shared" si="17"/>
      </c>
      <c r="BE26" s="1">
        <f t="shared" si="18"/>
      </c>
      <c r="BF26" s="1">
        <f t="shared" si="19"/>
      </c>
      <c r="BG26" s="1">
        <f t="shared" si="20"/>
      </c>
      <c r="BH26" s="1">
        <f t="shared" si="21"/>
      </c>
      <c r="BI26" s="1">
        <f t="shared" si="22"/>
      </c>
      <c r="BJ26" s="1">
        <f t="shared" si="23"/>
      </c>
      <c r="BK26" s="1">
        <f t="shared" si="24"/>
      </c>
      <c r="BL26" s="1">
        <f t="shared" si="40"/>
      </c>
      <c r="BM26" s="1">
        <f t="shared" si="52"/>
        <v>0</v>
      </c>
      <c r="BN26" s="1">
        <f t="shared" si="53"/>
        <v>0</v>
      </c>
    </row>
    <row r="27" spans="2:66" ht="11.25" customHeight="1">
      <c r="B27" s="11" t="str">
        <f t="shared" si="25"/>
        <v>-</v>
      </c>
      <c r="C27" s="11">
        <f t="shared" si="26"/>
        <v>0</v>
      </c>
      <c r="D27" s="11">
        <f t="shared" si="41"/>
        <v>0</v>
      </c>
      <c r="E27" s="1">
        <f t="shared" si="42"/>
        <v>0</v>
      </c>
      <c r="F27" s="79">
        <f t="shared" si="0"/>
      </c>
      <c r="G27" s="11">
        <f t="shared" si="1"/>
      </c>
      <c r="H27" s="1">
        <f t="shared" si="2"/>
      </c>
      <c r="I27" s="1">
        <f t="shared" si="3"/>
      </c>
      <c r="J27" s="1">
        <f t="shared" si="4"/>
      </c>
      <c r="K27" s="1">
        <f t="shared" si="5"/>
      </c>
      <c r="L27" s="1">
        <f t="shared" si="6"/>
      </c>
      <c r="M27" s="1">
        <f t="shared" si="7"/>
      </c>
      <c r="N27" s="1">
        <f t="shared" si="8"/>
      </c>
      <c r="O27" s="1">
        <f t="shared" si="43"/>
        <v>0</v>
      </c>
      <c r="P27" s="1">
        <f t="shared" si="44"/>
        <v>6</v>
      </c>
      <c r="Q27" s="1">
        <f t="shared" si="27"/>
      </c>
      <c r="R27" s="1">
        <f t="shared" si="9"/>
      </c>
      <c r="T27" s="94">
        <f t="shared" si="28"/>
      </c>
      <c r="U27" s="94">
        <f t="shared" si="29"/>
      </c>
      <c r="V27" s="94">
        <f t="shared" si="10"/>
      </c>
      <c r="W27" s="94">
        <f t="shared" si="45"/>
        <v>0</v>
      </c>
      <c r="X27" s="10">
        <f t="shared" si="46"/>
      </c>
      <c r="Y27" s="10" t="e">
        <f t="shared" si="11"/>
        <v>#VALUE!</v>
      </c>
      <c r="Z27" s="10">
        <f t="shared" si="12"/>
      </c>
      <c r="AA27" s="1">
        <f t="shared" si="13"/>
      </c>
      <c r="AB27" s="12">
        <f t="shared" si="47"/>
        <v>0</v>
      </c>
      <c r="AC27" s="12">
        <f t="shared" si="30"/>
        <v>7</v>
      </c>
      <c r="AH27" s="16">
        <f t="shared" si="31"/>
      </c>
      <c r="AJ27" s="13">
        <f t="shared" si="54"/>
      </c>
      <c r="AK27" s="15">
        <f t="shared" si="32"/>
      </c>
      <c r="AO27" s="14">
        <f t="shared" si="33"/>
        <v>0</v>
      </c>
      <c r="AP27" s="12">
        <f t="shared" si="34"/>
        <v>0</v>
      </c>
      <c r="AQ27" s="11">
        <f t="shared" si="14"/>
      </c>
      <c r="AR27" s="11">
        <f t="shared" si="15"/>
      </c>
      <c r="AS27" s="10" t="e">
        <f t="shared" si="35"/>
        <v>#VALUE!</v>
      </c>
      <c r="AT27" s="10">
        <f t="shared" si="48"/>
      </c>
      <c r="AU27" s="1">
        <f t="shared" si="49"/>
        <v>0</v>
      </c>
      <c r="AV27" s="10">
        <f t="shared" si="36"/>
      </c>
      <c r="AW27" s="10">
        <f t="shared" si="37"/>
      </c>
      <c r="AX27" s="10">
        <f t="shared" si="38"/>
      </c>
      <c r="AZ27" s="1">
        <f t="shared" si="16"/>
      </c>
      <c r="BA27" s="11">
        <f t="shared" si="39"/>
      </c>
      <c r="BB27" s="1">
        <f t="shared" si="50"/>
        <v>0</v>
      </c>
      <c r="BC27" s="1">
        <f t="shared" si="51"/>
        <v>1</v>
      </c>
      <c r="BD27" s="1">
        <f t="shared" si="17"/>
      </c>
      <c r="BE27" s="1">
        <f t="shared" si="18"/>
      </c>
      <c r="BF27" s="1">
        <f t="shared" si="19"/>
      </c>
      <c r="BG27" s="1">
        <f t="shared" si="20"/>
      </c>
      <c r="BH27" s="1">
        <f t="shared" si="21"/>
      </c>
      <c r="BI27" s="1">
        <f t="shared" si="22"/>
      </c>
      <c r="BJ27" s="1">
        <f t="shared" si="23"/>
      </c>
      <c r="BK27" s="1">
        <f t="shared" si="24"/>
      </c>
      <c r="BL27" s="1">
        <f t="shared" si="40"/>
      </c>
      <c r="BM27" s="1">
        <f t="shared" si="52"/>
        <v>0</v>
      </c>
      <c r="BN27" s="1">
        <f t="shared" si="53"/>
        <v>0</v>
      </c>
    </row>
    <row r="28" spans="2:66" ht="11.25" customHeight="1">
      <c r="B28" s="11" t="str">
        <f t="shared" si="25"/>
        <v>-</v>
      </c>
      <c r="C28" s="11">
        <f t="shared" si="26"/>
        <v>0</v>
      </c>
      <c r="D28" s="11">
        <f t="shared" si="41"/>
        <v>0</v>
      </c>
      <c r="E28" s="1">
        <f t="shared" si="42"/>
        <v>0</v>
      </c>
      <c r="F28" s="79">
        <f t="shared" si="0"/>
      </c>
      <c r="G28" s="11">
        <f t="shared" si="1"/>
      </c>
      <c r="H28" s="1">
        <f t="shared" si="2"/>
      </c>
      <c r="I28" s="1">
        <f t="shared" si="3"/>
      </c>
      <c r="J28" s="1">
        <f t="shared" si="4"/>
      </c>
      <c r="K28" s="1">
        <f t="shared" si="5"/>
      </c>
      <c r="L28" s="1">
        <f t="shared" si="6"/>
      </c>
      <c r="M28" s="1">
        <f t="shared" si="7"/>
      </c>
      <c r="N28" s="1">
        <f t="shared" si="8"/>
      </c>
      <c r="O28" s="1">
        <f t="shared" si="43"/>
        <v>0</v>
      </c>
      <c r="P28" s="1">
        <f t="shared" si="44"/>
        <v>6</v>
      </c>
      <c r="Q28" s="1">
        <f t="shared" si="27"/>
      </c>
      <c r="R28" s="1">
        <f t="shared" si="9"/>
      </c>
      <c r="T28" s="94">
        <f t="shared" si="28"/>
      </c>
      <c r="U28" s="94">
        <f t="shared" si="29"/>
      </c>
      <c r="V28" s="94">
        <f t="shared" si="10"/>
      </c>
      <c r="W28" s="94">
        <f t="shared" si="45"/>
        <v>0</v>
      </c>
      <c r="X28" s="10">
        <f t="shared" si="46"/>
      </c>
      <c r="Y28" s="10" t="e">
        <f t="shared" si="11"/>
        <v>#VALUE!</v>
      </c>
      <c r="Z28" s="10">
        <f t="shared" si="12"/>
      </c>
      <c r="AA28" s="1">
        <f t="shared" si="13"/>
      </c>
      <c r="AB28" s="12">
        <f t="shared" si="47"/>
        <v>0</v>
      </c>
      <c r="AC28" s="12">
        <f t="shared" si="30"/>
        <v>7</v>
      </c>
      <c r="AH28" s="16">
        <f t="shared" si="31"/>
      </c>
      <c r="AJ28" s="13">
        <f t="shared" si="54"/>
      </c>
      <c r="AK28" s="15">
        <f t="shared" si="32"/>
      </c>
      <c r="AO28" s="14">
        <f t="shared" si="33"/>
        <v>0</v>
      </c>
      <c r="AP28" s="12">
        <f t="shared" si="34"/>
        <v>0</v>
      </c>
      <c r="AQ28" s="11">
        <f t="shared" si="14"/>
      </c>
      <c r="AR28" s="11">
        <f t="shared" si="15"/>
      </c>
      <c r="AS28" s="10" t="e">
        <f t="shared" si="35"/>
        <v>#VALUE!</v>
      </c>
      <c r="AT28" s="10">
        <f t="shared" si="48"/>
      </c>
      <c r="AU28" s="1">
        <f t="shared" si="49"/>
        <v>0</v>
      </c>
      <c r="AV28" s="10">
        <f t="shared" si="36"/>
      </c>
      <c r="AW28" s="10">
        <f t="shared" si="37"/>
      </c>
      <c r="AX28" s="10">
        <f t="shared" si="38"/>
      </c>
      <c r="AZ28" s="1">
        <f t="shared" si="16"/>
      </c>
      <c r="BA28" s="11">
        <f t="shared" si="39"/>
      </c>
      <c r="BB28" s="1">
        <f t="shared" si="50"/>
        <v>0</v>
      </c>
      <c r="BC28" s="1">
        <f t="shared" si="51"/>
        <v>1</v>
      </c>
      <c r="BD28" s="1">
        <f t="shared" si="17"/>
      </c>
      <c r="BE28" s="1">
        <f t="shared" si="18"/>
      </c>
      <c r="BF28" s="1">
        <f t="shared" si="19"/>
      </c>
      <c r="BG28" s="1">
        <f t="shared" si="20"/>
      </c>
      <c r="BH28" s="1">
        <f t="shared" si="21"/>
      </c>
      <c r="BI28" s="1">
        <f t="shared" si="22"/>
      </c>
      <c r="BJ28" s="1">
        <f t="shared" si="23"/>
      </c>
      <c r="BK28" s="1">
        <f t="shared" si="24"/>
      </c>
      <c r="BL28" s="1">
        <f t="shared" si="40"/>
      </c>
      <c r="BM28" s="1">
        <f t="shared" si="52"/>
        <v>0</v>
      </c>
      <c r="BN28" s="1">
        <f t="shared" si="53"/>
        <v>0</v>
      </c>
    </row>
    <row r="29" spans="2:66" ht="11.25" customHeight="1">
      <c r="B29" s="11" t="str">
        <f t="shared" si="25"/>
        <v>-</v>
      </c>
      <c r="C29" s="11">
        <f t="shared" si="26"/>
        <v>0</v>
      </c>
      <c r="D29" s="11">
        <f t="shared" si="41"/>
        <v>0</v>
      </c>
      <c r="E29" s="1">
        <f t="shared" si="42"/>
        <v>0</v>
      </c>
      <c r="F29" s="79">
        <f t="shared" si="0"/>
      </c>
      <c r="G29" s="11">
        <f t="shared" si="1"/>
      </c>
      <c r="H29" s="1">
        <f t="shared" si="2"/>
      </c>
      <c r="I29" s="1">
        <f t="shared" si="3"/>
      </c>
      <c r="J29" s="1">
        <f t="shared" si="4"/>
      </c>
      <c r="K29" s="1">
        <f t="shared" si="5"/>
      </c>
      <c r="L29" s="1">
        <f t="shared" si="6"/>
      </c>
      <c r="M29" s="1">
        <f t="shared" si="7"/>
      </c>
      <c r="N29" s="1">
        <f t="shared" si="8"/>
      </c>
      <c r="O29" s="1">
        <f t="shared" si="43"/>
        <v>0</v>
      </c>
      <c r="P29" s="1">
        <f t="shared" si="44"/>
        <v>6</v>
      </c>
      <c r="Q29" s="1">
        <f t="shared" si="27"/>
      </c>
      <c r="R29" s="1">
        <f t="shared" si="9"/>
      </c>
      <c r="T29" s="94">
        <f t="shared" si="28"/>
      </c>
      <c r="U29" s="94">
        <f t="shared" si="29"/>
      </c>
      <c r="V29" s="94">
        <f t="shared" si="10"/>
      </c>
      <c r="W29" s="94">
        <f t="shared" si="45"/>
        <v>0</v>
      </c>
      <c r="X29" s="10">
        <f t="shared" si="46"/>
      </c>
      <c r="Y29" s="10" t="e">
        <f t="shared" si="11"/>
        <v>#VALUE!</v>
      </c>
      <c r="Z29" s="10">
        <f t="shared" si="12"/>
      </c>
      <c r="AA29" s="1">
        <f t="shared" si="13"/>
      </c>
      <c r="AB29" s="12">
        <f t="shared" si="47"/>
        <v>0</v>
      </c>
      <c r="AC29" s="12">
        <f t="shared" si="30"/>
        <v>7</v>
      </c>
      <c r="AH29" s="16">
        <f t="shared" si="31"/>
      </c>
      <c r="AJ29" s="13">
        <f t="shared" si="54"/>
      </c>
      <c r="AK29" s="15">
        <f t="shared" si="32"/>
      </c>
      <c r="AO29" s="14">
        <f t="shared" si="33"/>
        <v>0</v>
      </c>
      <c r="AP29" s="12">
        <f t="shared" si="34"/>
        <v>0</v>
      </c>
      <c r="AQ29" s="11">
        <f t="shared" si="14"/>
      </c>
      <c r="AR29" s="11">
        <f t="shared" si="15"/>
      </c>
      <c r="AS29" s="10" t="e">
        <f t="shared" si="35"/>
        <v>#VALUE!</v>
      </c>
      <c r="AT29" s="10">
        <f t="shared" si="48"/>
      </c>
      <c r="AU29" s="1">
        <f t="shared" si="49"/>
        <v>0</v>
      </c>
      <c r="AV29" s="10">
        <f t="shared" si="36"/>
      </c>
      <c r="AW29" s="10">
        <f t="shared" si="37"/>
      </c>
      <c r="AX29" s="10">
        <f t="shared" si="38"/>
      </c>
      <c r="AZ29" s="1">
        <f t="shared" si="16"/>
      </c>
      <c r="BA29" s="11">
        <f t="shared" si="39"/>
      </c>
      <c r="BB29" s="1">
        <f t="shared" si="50"/>
        <v>0</v>
      </c>
      <c r="BC29" s="1">
        <f t="shared" si="51"/>
        <v>1</v>
      </c>
      <c r="BD29" s="1">
        <f t="shared" si="17"/>
      </c>
      <c r="BE29" s="1">
        <f t="shared" si="18"/>
      </c>
      <c r="BF29" s="1">
        <f t="shared" si="19"/>
      </c>
      <c r="BG29" s="1">
        <f t="shared" si="20"/>
      </c>
      <c r="BH29" s="1">
        <f t="shared" si="21"/>
      </c>
      <c r="BI29" s="1">
        <f t="shared" si="22"/>
      </c>
      <c r="BJ29" s="1">
        <f t="shared" si="23"/>
      </c>
      <c r="BK29" s="1">
        <f t="shared" si="24"/>
      </c>
      <c r="BL29" s="1">
        <f t="shared" si="40"/>
      </c>
      <c r="BM29" s="1">
        <f t="shared" si="52"/>
        <v>0</v>
      </c>
      <c r="BN29" s="1">
        <f t="shared" si="53"/>
        <v>0</v>
      </c>
    </row>
    <row r="30" spans="2:66" ht="11.25" customHeight="1">
      <c r="B30" s="11" t="str">
        <f t="shared" si="25"/>
        <v>-</v>
      </c>
      <c r="C30" s="11">
        <f t="shared" si="26"/>
        <v>0</v>
      </c>
      <c r="D30" s="11">
        <f t="shared" si="41"/>
        <v>0</v>
      </c>
      <c r="E30" s="1">
        <f t="shared" si="42"/>
        <v>0</v>
      </c>
      <c r="F30" s="79">
        <f t="shared" si="0"/>
      </c>
      <c r="G30" s="11">
        <f t="shared" si="1"/>
      </c>
      <c r="H30" s="1">
        <f t="shared" si="2"/>
      </c>
      <c r="I30" s="1">
        <f t="shared" si="3"/>
      </c>
      <c r="J30" s="1">
        <f t="shared" si="4"/>
      </c>
      <c r="K30" s="1">
        <f t="shared" si="5"/>
      </c>
      <c r="L30" s="1">
        <f t="shared" si="6"/>
      </c>
      <c r="M30" s="1">
        <f t="shared" si="7"/>
      </c>
      <c r="N30" s="1">
        <f t="shared" si="8"/>
      </c>
      <c r="O30" s="1">
        <f t="shared" si="43"/>
        <v>0</v>
      </c>
      <c r="P30" s="1">
        <f t="shared" si="44"/>
        <v>6</v>
      </c>
      <c r="Q30" s="1">
        <f t="shared" si="27"/>
      </c>
      <c r="R30" s="1">
        <f t="shared" si="9"/>
      </c>
      <c r="T30" s="94">
        <f t="shared" si="28"/>
      </c>
      <c r="U30" s="94">
        <f t="shared" si="29"/>
      </c>
      <c r="V30" s="94">
        <f t="shared" si="10"/>
      </c>
      <c r="W30" s="94">
        <f t="shared" si="45"/>
        <v>0</v>
      </c>
      <c r="X30" s="10">
        <f t="shared" si="46"/>
      </c>
      <c r="Y30" s="10" t="e">
        <f t="shared" si="11"/>
        <v>#VALUE!</v>
      </c>
      <c r="Z30" s="10">
        <f t="shared" si="12"/>
      </c>
      <c r="AA30" s="1">
        <f t="shared" si="13"/>
      </c>
      <c r="AB30" s="12">
        <f t="shared" si="47"/>
        <v>0</v>
      </c>
      <c r="AC30" s="12">
        <f t="shared" si="30"/>
        <v>7</v>
      </c>
      <c r="AH30" s="16">
        <f t="shared" si="31"/>
      </c>
      <c r="AJ30" s="13">
        <f t="shared" si="54"/>
      </c>
      <c r="AK30" s="15">
        <f t="shared" si="32"/>
      </c>
      <c r="AO30" s="14">
        <f t="shared" si="33"/>
        <v>0</v>
      </c>
      <c r="AP30" s="12">
        <f t="shared" si="34"/>
        <v>0</v>
      </c>
      <c r="AQ30" s="11">
        <f t="shared" si="14"/>
      </c>
      <c r="AR30" s="11">
        <f t="shared" si="15"/>
      </c>
      <c r="AS30" s="10" t="e">
        <f t="shared" si="35"/>
        <v>#VALUE!</v>
      </c>
      <c r="AT30" s="10">
        <f t="shared" si="48"/>
      </c>
      <c r="AU30" s="1">
        <f t="shared" si="49"/>
        <v>0</v>
      </c>
      <c r="AV30" s="10">
        <f t="shared" si="36"/>
      </c>
      <c r="AW30" s="10">
        <f t="shared" si="37"/>
      </c>
      <c r="AX30" s="10">
        <f t="shared" si="38"/>
      </c>
      <c r="AZ30" s="1">
        <f t="shared" si="16"/>
      </c>
      <c r="BA30" s="11">
        <f t="shared" si="39"/>
      </c>
      <c r="BB30" s="1">
        <f t="shared" si="50"/>
        <v>0</v>
      </c>
      <c r="BC30" s="1">
        <f t="shared" si="51"/>
        <v>1</v>
      </c>
      <c r="BD30" s="1">
        <f t="shared" si="17"/>
      </c>
      <c r="BE30" s="1">
        <f t="shared" si="18"/>
      </c>
      <c r="BF30" s="1">
        <f t="shared" si="19"/>
      </c>
      <c r="BG30" s="1">
        <f t="shared" si="20"/>
      </c>
      <c r="BH30" s="1">
        <f t="shared" si="21"/>
      </c>
      <c r="BI30" s="1">
        <f t="shared" si="22"/>
      </c>
      <c r="BJ30" s="1">
        <f t="shared" si="23"/>
      </c>
      <c r="BK30" s="1">
        <f t="shared" si="24"/>
      </c>
      <c r="BL30" s="1">
        <f t="shared" si="40"/>
      </c>
      <c r="BM30" s="1">
        <f t="shared" si="52"/>
        <v>0</v>
      </c>
      <c r="BN30" s="1">
        <f t="shared" si="53"/>
        <v>0</v>
      </c>
    </row>
    <row r="31" spans="2:66" ht="11.25" customHeight="1">
      <c r="B31" s="11" t="str">
        <f t="shared" si="25"/>
        <v>-</v>
      </c>
      <c r="C31" s="11">
        <f t="shared" si="26"/>
        <v>0</v>
      </c>
      <c r="D31" s="11">
        <f t="shared" si="41"/>
        <v>0</v>
      </c>
      <c r="E31" s="1">
        <f t="shared" si="42"/>
        <v>0</v>
      </c>
      <c r="F31" s="79">
        <f t="shared" si="0"/>
      </c>
      <c r="G31" s="11">
        <f t="shared" si="1"/>
      </c>
      <c r="H31" s="1">
        <f t="shared" si="2"/>
      </c>
      <c r="I31" s="1">
        <f t="shared" si="3"/>
      </c>
      <c r="J31" s="1">
        <f t="shared" si="4"/>
      </c>
      <c r="K31" s="1">
        <f t="shared" si="5"/>
      </c>
      <c r="L31" s="1">
        <f t="shared" si="6"/>
      </c>
      <c r="M31" s="1">
        <f t="shared" si="7"/>
      </c>
      <c r="N31" s="1">
        <f t="shared" si="8"/>
      </c>
      <c r="O31" s="1">
        <f t="shared" si="43"/>
        <v>0</v>
      </c>
      <c r="P31" s="1">
        <f t="shared" si="44"/>
        <v>6</v>
      </c>
      <c r="Q31" s="1">
        <f t="shared" si="27"/>
      </c>
      <c r="R31" s="1">
        <f t="shared" si="9"/>
      </c>
      <c r="T31" s="94">
        <f t="shared" si="28"/>
      </c>
      <c r="U31" s="94">
        <f t="shared" si="29"/>
      </c>
      <c r="V31" s="94">
        <f t="shared" si="10"/>
      </c>
      <c r="W31" s="94">
        <f t="shared" si="45"/>
        <v>0</v>
      </c>
      <c r="X31" s="10">
        <f t="shared" si="46"/>
      </c>
      <c r="Y31" s="10" t="e">
        <f t="shared" si="11"/>
        <v>#VALUE!</v>
      </c>
      <c r="Z31" s="10">
        <f t="shared" si="12"/>
      </c>
      <c r="AA31" s="1">
        <f t="shared" si="13"/>
      </c>
      <c r="AB31" s="12">
        <f t="shared" si="47"/>
        <v>0</v>
      </c>
      <c r="AC31" s="12">
        <f t="shared" si="30"/>
        <v>7</v>
      </c>
      <c r="AH31" s="16">
        <f t="shared" si="31"/>
      </c>
      <c r="AJ31" s="13">
        <f t="shared" si="54"/>
      </c>
      <c r="AK31" s="15">
        <f t="shared" si="32"/>
      </c>
      <c r="AO31" s="14">
        <f t="shared" si="33"/>
        <v>0</v>
      </c>
      <c r="AP31" s="12">
        <f t="shared" si="34"/>
        <v>0</v>
      </c>
      <c r="AQ31" s="11">
        <f t="shared" si="14"/>
      </c>
      <c r="AR31" s="11">
        <f t="shared" si="15"/>
      </c>
      <c r="AS31" s="10" t="e">
        <f t="shared" si="35"/>
        <v>#VALUE!</v>
      </c>
      <c r="AT31" s="10">
        <f t="shared" si="48"/>
      </c>
      <c r="AU31" s="1">
        <f t="shared" si="49"/>
        <v>0</v>
      </c>
      <c r="AV31" s="10">
        <f t="shared" si="36"/>
      </c>
      <c r="AW31" s="10">
        <f t="shared" si="37"/>
      </c>
      <c r="AX31" s="10">
        <f t="shared" si="38"/>
      </c>
      <c r="AZ31" s="1">
        <f t="shared" si="16"/>
      </c>
      <c r="BA31" s="11">
        <f t="shared" si="39"/>
      </c>
      <c r="BB31" s="1">
        <f t="shared" si="50"/>
        <v>0</v>
      </c>
      <c r="BC31" s="1">
        <f t="shared" si="51"/>
        <v>1</v>
      </c>
      <c r="BD31" s="1">
        <f t="shared" si="17"/>
      </c>
      <c r="BE31" s="1">
        <f t="shared" si="18"/>
      </c>
      <c r="BF31" s="1">
        <f t="shared" si="19"/>
      </c>
      <c r="BG31" s="1">
        <f t="shared" si="20"/>
      </c>
      <c r="BH31" s="1">
        <f t="shared" si="21"/>
      </c>
      <c r="BI31" s="1">
        <f t="shared" si="22"/>
      </c>
      <c r="BJ31" s="1">
        <f t="shared" si="23"/>
      </c>
      <c r="BK31" s="1">
        <f t="shared" si="24"/>
      </c>
      <c r="BL31" s="1">
        <f t="shared" si="40"/>
      </c>
      <c r="BM31" s="1">
        <f t="shared" si="52"/>
        <v>0</v>
      </c>
      <c r="BN31" s="1">
        <f t="shared" si="53"/>
        <v>0</v>
      </c>
    </row>
    <row r="32" spans="2:66" ht="11.25" customHeight="1">
      <c r="B32" s="11" t="str">
        <f t="shared" si="25"/>
        <v>-</v>
      </c>
      <c r="C32" s="11">
        <f t="shared" si="26"/>
        <v>0</v>
      </c>
      <c r="D32" s="11">
        <f t="shared" si="41"/>
        <v>0</v>
      </c>
      <c r="E32" s="1">
        <f t="shared" si="42"/>
        <v>0</v>
      </c>
      <c r="F32" s="79">
        <f t="shared" si="0"/>
      </c>
      <c r="G32" s="11">
        <f t="shared" si="1"/>
      </c>
      <c r="H32" s="1">
        <f t="shared" si="2"/>
      </c>
      <c r="I32" s="1">
        <f t="shared" si="3"/>
      </c>
      <c r="J32" s="1">
        <f t="shared" si="4"/>
      </c>
      <c r="K32" s="1">
        <f t="shared" si="5"/>
      </c>
      <c r="L32" s="1">
        <f t="shared" si="6"/>
      </c>
      <c r="M32" s="1">
        <f t="shared" si="7"/>
      </c>
      <c r="N32" s="1">
        <f t="shared" si="8"/>
      </c>
      <c r="O32" s="1">
        <f t="shared" si="43"/>
        <v>0</v>
      </c>
      <c r="P32" s="1">
        <f t="shared" si="44"/>
        <v>6</v>
      </c>
      <c r="Q32" s="1">
        <f t="shared" si="27"/>
      </c>
      <c r="R32" s="1">
        <f t="shared" si="9"/>
      </c>
      <c r="T32" s="94">
        <f t="shared" si="28"/>
      </c>
      <c r="U32" s="94">
        <f t="shared" si="29"/>
      </c>
      <c r="V32" s="94">
        <f t="shared" si="10"/>
      </c>
      <c r="W32" s="94">
        <f t="shared" si="45"/>
        <v>0</v>
      </c>
      <c r="X32" s="10">
        <f t="shared" si="46"/>
      </c>
      <c r="Y32" s="10" t="e">
        <f t="shared" si="11"/>
        <v>#VALUE!</v>
      </c>
      <c r="Z32" s="10">
        <f t="shared" si="12"/>
      </c>
      <c r="AA32" s="1">
        <f t="shared" si="13"/>
      </c>
      <c r="AB32" s="12">
        <f t="shared" si="47"/>
        <v>0</v>
      </c>
      <c r="AC32" s="12">
        <f t="shared" si="30"/>
        <v>7</v>
      </c>
      <c r="AH32" s="16">
        <f t="shared" si="31"/>
      </c>
      <c r="AJ32" s="13">
        <f t="shared" si="54"/>
      </c>
      <c r="AK32" s="15">
        <f t="shared" si="32"/>
      </c>
      <c r="AO32" s="14">
        <f t="shared" si="33"/>
        <v>0</v>
      </c>
      <c r="AP32" s="12">
        <f t="shared" si="34"/>
        <v>0</v>
      </c>
      <c r="AQ32" s="11">
        <f t="shared" si="14"/>
      </c>
      <c r="AR32" s="11">
        <f t="shared" si="15"/>
      </c>
      <c r="AS32" s="10" t="e">
        <f t="shared" si="35"/>
        <v>#VALUE!</v>
      </c>
      <c r="AT32" s="10">
        <f t="shared" si="48"/>
      </c>
      <c r="AU32" s="1">
        <f t="shared" si="49"/>
        <v>0</v>
      </c>
      <c r="AV32" s="10">
        <f t="shared" si="36"/>
      </c>
      <c r="AW32" s="10">
        <f t="shared" si="37"/>
      </c>
      <c r="AX32" s="10">
        <f t="shared" si="38"/>
      </c>
      <c r="AZ32" s="1">
        <f t="shared" si="16"/>
      </c>
      <c r="BA32" s="11">
        <f t="shared" si="39"/>
      </c>
      <c r="BB32" s="1">
        <f t="shared" si="50"/>
        <v>0</v>
      </c>
      <c r="BC32" s="1">
        <f t="shared" si="51"/>
        <v>1</v>
      </c>
      <c r="BD32" s="1">
        <f t="shared" si="17"/>
      </c>
      <c r="BE32" s="1">
        <f t="shared" si="18"/>
      </c>
      <c r="BF32" s="1">
        <f t="shared" si="19"/>
      </c>
      <c r="BG32" s="1">
        <f t="shared" si="20"/>
      </c>
      <c r="BH32" s="1">
        <f t="shared" si="21"/>
      </c>
      <c r="BI32" s="1">
        <f t="shared" si="22"/>
      </c>
      <c r="BJ32" s="1">
        <f t="shared" si="23"/>
      </c>
      <c r="BK32" s="1">
        <f t="shared" si="24"/>
      </c>
      <c r="BL32" s="1">
        <f t="shared" si="40"/>
      </c>
      <c r="BM32" s="1">
        <f t="shared" si="52"/>
        <v>0</v>
      </c>
      <c r="BN32" s="1">
        <f t="shared" si="53"/>
        <v>0</v>
      </c>
    </row>
    <row r="33" spans="2:66" ht="11.25" customHeight="1">
      <c r="B33" s="11" t="str">
        <f t="shared" si="25"/>
        <v>-</v>
      </c>
      <c r="C33" s="11">
        <f t="shared" si="26"/>
        <v>0</v>
      </c>
      <c r="D33" s="11">
        <f t="shared" si="41"/>
        <v>0</v>
      </c>
      <c r="E33" s="1">
        <f t="shared" si="42"/>
        <v>0</v>
      </c>
      <c r="F33" s="79">
        <f t="shared" si="0"/>
      </c>
      <c r="G33" s="11">
        <f t="shared" si="1"/>
      </c>
      <c r="H33" s="1">
        <f t="shared" si="2"/>
      </c>
      <c r="I33" s="1">
        <f t="shared" si="3"/>
      </c>
      <c r="J33" s="1">
        <f t="shared" si="4"/>
      </c>
      <c r="K33" s="1">
        <f t="shared" si="5"/>
      </c>
      <c r="L33" s="1">
        <f t="shared" si="6"/>
      </c>
      <c r="M33" s="1">
        <f t="shared" si="7"/>
      </c>
      <c r="N33" s="1">
        <f t="shared" si="8"/>
      </c>
      <c r="O33" s="1">
        <f t="shared" si="43"/>
        <v>0</v>
      </c>
      <c r="P33" s="1">
        <f t="shared" si="44"/>
        <v>6</v>
      </c>
      <c r="Q33" s="1">
        <f t="shared" si="27"/>
      </c>
      <c r="R33" s="1">
        <f t="shared" si="9"/>
      </c>
      <c r="T33" s="94">
        <f t="shared" si="28"/>
      </c>
      <c r="U33" s="94">
        <f t="shared" si="29"/>
      </c>
      <c r="V33" s="94">
        <f t="shared" si="10"/>
      </c>
      <c r="W33" s="94">
        <f t="shared" si="45"/>
        <v>0</v>
      </c>
      <c r="X33" s="10">
        <f t="shared" si="46"/>
      </c>
      <c r="Y33" s="10" t="e">
        <f t="shared" si="11"/>
        <v>#VALUE!</v>
      </c>
      <c r="Z33" s="10">
        <f t="shared" si="12"/>
      </c>
      <c r="AA33" s="1">
        <f t="shared" si="13"/>
      </c>
      <c r="AB33" s="12">
        <f t="shared" si="47"/>
        <v>0</v>
      </c>
      <c r="AC33" s="12">
        <f t="shared" si="30"/>
        <v>7</v>
      </c>
      <c r="AH33" s="16">
        <f t="shared" si="31"/>
      </c>
      <c r="AJ33" s="13">
        <f t="shared" si="54"/>
      </c>
      <c r="AK33" s="15">
        <f t="shared" si="32"/>
      </c>
      <c r="AO33" s="14">
        <f t="shared" si="33"/>
        <v>0</v>
      </c>
      <c r="AP33" s="12">
        <f t="shared" si="34"/>
        <v>0</v>
      </c>
      <c r="AQ33" s="11">
        <f t="shared" si="14"/>
      </c>
      <c r="AR33" s="11">
        <f t="shared" si="15"/>
      </c>
      <c r="AS33" s="10" t="e">
        <f t="shared" si="35"/>
        <v>#VALUE!</v>
      </c>
      <c r="AT33" s="10">
        <f t="shared" si="48"/>
      </c>
      <c r="AU33" s="1">
        <f t="shared" si="49"/>
        <v>0</v>
      </c>
      <c r="AV33" s="10">
        <f t="shared" si="36"/>
      </c>
      <c r="AW33" s="10">
        <f t="shared" si="37"/>
      </c>
      <c r="AX33" s="10">
        <f t="shared" si="38"/>
      </c>
      <c r="AZ33" s="1">
        <f t="shared" si="16"/>
      </c>
      <c r="BA33" s="11">
        <f t="shared" si="39"/>
      </c>
      <c r="BB33" s="1">
        <f t="shared" si="50"/>
        <v>0</v>
      </c>
      <c r="BC33" s="1">
        <f t="shared" si="51"/>
        <v>1</v>
      </c>
      <c r="BD33" s="1">
        <f t="shared" si="17"/>
      </c>
      <c r="BE33" s="1">
        <f t="shared" si="18"/>
      </c>
      <c r="BF33" s="1">
        <f t="shared" si="19"/>
      </c>
      <c r="BG33" s="1">
        <f t="shared" si="20"/>
      </c>
      <c r="BH33" s="1">
        <f t="shared" si="21"/>
      </c>
      <c r="BI33" s="1">
        <f t="shared" si="22"/>
      </c>
      <c r="BJ33" s="1">
        <f t="shared" si="23"/>
      </c>
      <c r="BK33" s="1">
        <f t="shared" si="24"/>
      </c>
      <c r="BL33" s="1">
        <f t="shared" si="40"/>
      </c>
      <c r="BM33" s="1">
        <f t="shared" si="52"/>
        <v>0</v>
      </c>
      <c r="BN33" s="1">
        <f t="shared" si="53"/>
        <v>0</v>
      </c>
    </row>
    <row r="34" spans="2:66" ht="11.25" customHeight="1">
      <c r="B34" s="11" t="str">
        <f t="shared" si="25"/>
        <v>-</v>
      </c>
      <c r="C34" s="11">
        <f t="shared" si="26"/>
        <v>0</v>
      </c>
      <c r="D34" s="11">
        <f t="shared" si="41"/>
        <v>0</v>
      </c>
      <c r="E34" s="1">
        <f t="shared" si="42"/>
        <v>0</v>
      </c>
      <c r="F34" s="79">
        <f t="shared" si="0"/>
      </c>
      <c r="G34" s="11">
        <f t="shared" si="1"/>
      </c>
      <c r="H34" s="1">
        <f t="shared" si="2"/>
      </c>
      <c r="I34" s="1">
        <f t="shared" si="3"/>
      </c>
      <c r="J34" s="1">
        <f t="shared" si="4"/>
      </c>
      <c r="K34" s="1">
        <f t="shared" si="5"/>
      </c>
      <c r="L34" s="1">
        <f t="shared" si="6"/>
      </c>
      <c r="M34" s="1">
        <f t="shared" si="7"/>
      </c>
      <c r="N34" s="1">
        <f t="shared" si="8"/>
      </c>
      <c r="O34" s="1">
        <f t="shared" si="43"/>
        <v>0</v>
      </c>
      <c r="P34" s="1">
        <f t="shared" si="44"/>
        <v>6</v>
      </c>
      <c r="Q34" s="1">
        <f t="shared" si="27"/>
      </c>
      <c r="R34" s="1">
        <f t="shared" si="9"/>
      </c>
      <c r="T34" s="94">
        <f t="shared" si="28"/>
      </c>
      <c r="U34" s="94">
        <f t="shared" si="29"/>
      </c>
      <c r="V34" s="94">
        <f t="shared" si="10"/>
      </c>
      <c r="W34" s="94">
        <f t="shared" si="45"/>
        <v>0</v>
      </c>
      <c r="X34" s="10">
        <f t="shared" si="46"/>
      </c>
      <c r="Y34" s="10" t="e">
        <f t="shared" si="11"/>
        <v>#VALUE!</v>
      </c>
      <c r="Z34" s="10">
        <f t="shared" si="12"/>
      </c>
      <c r="AA34" s="1">
        <f t="shared" si="13"/>
      </c>
      <c r="AB34" s="12">
        <f t="shared" si="47"/>
        <v>0</v>
      </c>
      <c r="AC34" s="12">
        <f t="shared" si="30"/>
        <v>7</v>
      </c>
      <c r="AH34" s="16">
        <f t="shared" si="31"/>
      </c>
      <c r="AJ34" s="13">
        <f t="shared" si="54"/>
      </c>
      <c r="AK34" s="15">
        <f t="shared" si="32"/>
      </c>
      <c r="AO34" s="14">
        <f t="shared" si="33"/>
        <v>0</v>
      </c>
      <c r="AP34" s="12">
        <f t="shared" si="34"/>
        <v>0</v>
      </c>
      <c r="AQ34" s="11">
        <f t="shared" si="14"/>
      </c>
      <c r="AR34" s="11">
        <f t="shared" si="15"/>
      </c>
      <c r="AS34" s="10" t="e">
        <f t="shared" si="35"/>
        <v>#VALUE!</v>
      </c>
      <c r="AT34" s="10">
        <f t="shared" si="48"/>
      </c>
      <c r="AU34" s="1">
        <f t="shared" si="49"/>
        <v>0</v>
      </c>
      <c r="AV34" s="10">
        <f t="shared" si="36"/>
      </c>
      <c r="AW34" s="10">
        <f t="shared" si="37"/>
      </c>
      <c r="AX34" s="10">
        <f t="shared" si="38"/>
      </c>
      <c r="AZ34" s="1">
        <f t="shared" si="16"/>
      </c>
      <c r="BA34" s="11">
        <f t="shared" si="39"/>
      </c>
      <c r="BB34" s="1">
        <f t="shared" si="50"/>
        <v>0</v>
      </c>
      <c r="BC34" s="1">
        <f t="shared" si="51"/>
        <v>1</v>
      </c>
      <c r="BD34" s="1">
        <f t="shared" si="17"/>
      </c>
      <c r="BE34" s="1">
        <f t="shared" si="18"/>
      </c>
      <c r="BF34" s="1">
        <f t="shared" si="19"/>
      </c>
      <c r="BG34" s="1">
        <f t="shared" si="20"/>
      </c>
      <c r="BH34" s="1">
        <f t="shared" si="21"/>
      </c>
      <c r="BI34" s="1">
        <f t="shared" si="22"/>
      </c>
      <c r="BJ34" s="1">
        <f t="shared" si="23"/>
      </c>
      <c r="BK34" s="1">
        <f t="shared" si="24"/>
      </c>
      <c r="BL34" s="1">
        <f t="shared" si="40"/>
      </c>
      <c r="BM34" s="1">
        <f t="shared" si="52"/>
        <v>0</v>
      </c>
      <c r="BN34" s="1">
        <f t="shared" si="53"/>
        <v>0</v>
      </c>
    </row>
    <row r="35" spans="2:66" ht="11.25" customHeight="1">
      <c r="B35" s="11" t="str">
        <f t="shared" si="25"/>
        <v>-</v>
      </c>
      <c r="C35" s="11">
        <f t="shared" si="26"/>
        <v>0</v>
      </c>
      <c r="D35" s="11">
        <f t="shared" si="41"/>
        <v>0</v>
      </c>
      <c r="E35" s="1">
        <f t="shared" si="42"/>
        <v>0</v>
      </c>
      <c r="F35" s="79">
        <f t="shared" si="0"/>
      </c>
      <c r="G35" s="11">
        <f t="shared" si="1"/>
      </c>
      <c r="H35" s="1">
        <f t="shared" si="2"/>
      </c>
      <c r="I35" s="1">
        <f t="shared" si="3"/>
      </c>
      <c r="J35" s="1">
        <f t="shared" si="4"/>
      </c>
      <c r="K35" s="1">
        <f t="shared" si="5"/>
      </c>
      <c r="L35" s="1">
        <f t="shared" si="6"/>
      </c>
      <c r="M35" s="1">
        <f t="shared" si="7"/>
      </c>
      <c r="N35" s="1">
        <f t="shared" si="8"/>
      </c>
      <c r="O35" s="1">
        <f t="shared" si="43"/>
        <v>0</v>
      </c>
      <c r="P35" s="1">
        <f t="shared" si="44"/>
        <v>6</v>
      </c>
      <c r="Q35" s="1">
        <f t="shared" si="27"/>
      </c>
      <c r="R35" s="1">
        <f t="shared" si="9"/>
      </c>
      <c r="T35" s="94">
        <f t="shared" si="28"/>
      </c>
      <c r="U35" s="94">
        <f t="shared" si="29"/>
      </c>
      <c r="V35" s="94">
        <f t="shared" si="10"/>
      </c>
      <c r="W35" s="94">
        <f t="shared" si="45"/>
        <v>0</v>
      </c>
      <c r="X35" s="10">
        <f t="shared" si="46"/>
      </c>
      <c r="Y35" s="10" t="e">
        <f t="shared" si="11"/>
        <v>#VALUE!</v>
      </c>
      <c r="Z35" s="10">
        <f t="shared" si="12"/>
      </c>
      <c r="AA35" s="1">
        <f t="shared" si="13"/>
      </c>
      <c r="AB35" s="12">
        <f t="shared" si="47"/>
        <v>0</v>
      </c>
      <c r="AC35" s="12">
        <f t="shared" si="30"/>
        <v>7</v>
      </c>
      <c r="AH35" s="16">
        <f t="shared" si="31"/>
      </c>
      <c r="AI35" s="41"/>
      <c r="AJ35" s="13">
        <f t="shared" si="54"/>
      </c>
      <c r="AK35" s="15">
        <f t="shared" si="32"/>
      </c>
      <c r="AO35" s="14">
        <f t="shared" si="33"/>
        <v>0</v>
      </c>
      <c r="AP35" s="12">
        <f t="shared" si="34"/>
        <v>0</v>
      </c>
      <c r="AQ35" s="11">
        <f t="shared" si="14"/>
      </c>
      <c r="AR35" s="11">
        <f t="shared" si="15"/>
      </c>
      <c r="AS35" s="10" t="e">
        <f t="shared" si="35"/>
        <v>#VALUE!</v>
      </c>
      <c r="AT35" s="10">
        <f t="shared" si="48"/>
      </c>
      <c r="AU35" s="1">
        <f t="shared" si="49"/>
        <v>0</v>
      </c>
      <c r="AV35" s="10">
        <f t="shared" si="36"/>
      </c>
      <c r="AW35" s="10">
        <f t="shared" si="37"/>
      </c>
      <c r="AX35" s="10">
        <f t="shared" si="38"/>
      </c>
      <c r="AZ35" s="1">
        <f t="shared" si="16"/>
      </c>
      <c r="BA35" s="11">
        <f t="shared" si="39"/>
      </c>
      <c r="BB35" s="1">
        <f t="shared" si="50"/>
        <v>0</v>
      </c>
      <c r="BC35" s="1">
        <f t="shared" si="51"/>
        <v>1</v>
      </c>
      <c r="BD35" s="1">
        <f t="shared" si="17"/>
      </c>
      <c r="BE35" s="1">
        <f t="shared" si="18"/>
      </c>
      <c r="BF35" s="1">
        <f t="shared" si="19"/>
      </c>
      <c r="BG35" s="1">
        <f t="shared" si="20"/>
      </c>
      <c r="BH35" s="1">
        <f t="shared" si="21"/>
      </c>
      <c r="BI35" s="1">
        <f t="shared" si="22"/>
      </c>
      <c r="BJ35" s="1">
        <f t="shared" si="23"/>
      </c>
      <c r="BK35" s="1">
        <f t="shared" si="24"/>
      </c>
      <c r="BL35" s="1">
        <f t="shared" si="40"/>
      </c>
      <c r="BM35" s="1">
        <f t="shared" si="52"/>
        <v>0</v>
      </c>
      <c r="BN35" s="1">
        <f t="shared" si="53"/>
        <v>0</v>
      </c>
    </row>
    <row r="36" spans="2:66" ht="11.25" customHeight="1">
      <c r="B36" s="11" t="str">
        <f t="shared" si="25"/>
        <v>-</v>
      </c>
      <c r="C36" s="11">
        <f t="shared" si="26"/>
        <v>0</v>
      </c>
      <c r="D36" s="11">
        <f t="shared" si="41"/>
        <v>0</v>
      </c>
      <c r="E36" s="1">
        <f t="shared" si="42"/>
        <v>0</v>
      </c>
      <c r="F36" s="79">
        <f t="shared" si="0"/>
      </c>
      <c r="G36" s="11">
        <f t="shared" si="1"/>
      </c>
      <c r="H36" s="1">
        <f t="shared" si="2"/>
      </c>
      <c r="I36" s="1">
        <f t="shared" si="3"/>
      </c>
      <c r="J36" s="1">
        <f t="shared" si="4"/>
      </c>
      <c r="K36" s="1">
        <f t="shared" si="5"/>
      </c>
      <c r="L36" s="1">
        <f t="shared" si="6"/>
      </c>
      <c r="M36" s="1">
        <f t="shared" si="7"/>
      </c>
      <c r="N36" s="1">
        <f t="shared" si="8"/>
      </c>
      <c r="O36" s="1">
        <f t="shared" si="43"/>
        <v>0</v>
      </c>
      <c r="P36" s="1">
        <f t="shared" si="44"/>
        <v>6</v>
      </c>
      <c r="Q36" s="1">
        <f t="shared" si="27"/>
      </c>
      <c r="R36" s="1">
        <f t="shared" si="9"/>
      </c>
      <c r="T36" s="94">
        <f t="shared" si="28"/>
      </c>
      <c r="U36" s="94">
        <f t="shared" si="29"/>
      </c>
      <c r="V36" s="94">
        <f t="shared" si="10"/>
      </c>
      <c r="W36" s="94">
        <f t="shared" si="45"/>
        <v>0</v>
      </c>
      <c r="X36" s="10">
        <f t="shared" si="46"/>
      </c>
      <c r="Y36" s="10" t="e">
        <f t="shared" si="11"/>
        <v>#VALUE!</v>
      </c>
      <c r="Z36" s="10">
        <f t="shared" si="12"/>
      </c>
      <c r="AA36" s="1">
        <f t="shared" si="13"/>
      </c>
      <c r="AB36" s="12">
        <f t="shared" si="47"/>
        <v>0</v>
      </c>
      <c r="AC36" s="12">
        <f t="shared" si="30"/>
        <v>7</v>
      </c>
      <c r="AH36" s="16">
        <f t="shared" si="31"/>
      </c>
      <c r="AJ36" s="13">
        <f t="shared" si="54"/>
      </c>
      <c r="AK36" s="15">
        <f t="shared" si="32"/>
      </c>
      <c r="AO36" s="14">
        <f t="shared" si="33"/>
        <v>0</v>
      </c>
      <c r="AP36" s="12">
        <f t="shared" si="34"/>
        <v>0</v>
      </c>
      <c r="AQ36" s="11">
        <f t="shared" si="14"/>
      </c>
      <c r="AR36" s="11">
        <f t="shared" si="15"/>
      </c>
      <c r="AS36" s="10" t="e">
        <f t="shared" si="35"/>
        <v>#VALUE!</v>
      </c>
      <c r="AT36" s="10">
        <f t="shared" si="48"/>
      </c>
      <c r="AU36" s="1">
        <f t="shared" si="49"/>
        <v>0</v>
      </c>
      <c r="AV36" s="10">
        <f t="shared" si="36"/>
      </c>
      <c r="AW36" s="10">
        <f t="shared" si="37"/>
      </c>
      <c r="AX36" s="10">
        <f t="shared" si="38"/>
      </c>
      <c r="AZ36" s="1">
        <f t="shared" si="16"/>
      </c>
      <c r="BA36" s="11">
        <f t="shared" si="39"/>
      </c>
      <c r="BB36" s="1">
        <f t="shared" si="50"/>
        <v>0</v>
      </c>
      <c r="BC36" s="1">
        <f t="shared" si="51"/>
        <v>1</v>
      </c>
      <c r="BD36" s="1">
        <f t="shared" si="17"/>
      </c>
      <c r="BE36" s="1">
        <f t="shared" si="18"/>
      </c>
      <c r="BF36" s="1">
        <f t="shared" si="19"/>
      </c>
      <c r="BG36" s="1">
        <f t="shared" si="20"/>
      </c>
      <c r="BH36" s="1">
        <f t="shared" si="21"/>
      </c>
      <c r="BI36" s="1">
        <f t="shared" si="22"/>
      </c>
      <c r="BJ36" s="1">
        <f t="shared" si="23"/>
      </c>
      <c r="BK36" s="1">
        <f t="shared" si="24"/>
      </c>
      <c r="BL36" s="1">
        <f t="shared" si="40"/>
      </c>
      <c r="BM36" s="1">
        <f t="shared" si="52"/>
        <v>0</v>
      </c>
      <c r="BN36" s="1">
        <f t="shared" si="53"/>
        <v>0</v>
      </c>
    </row>
    <row r="37" spans="2:66" ht="11.25" customHeight="1">
      <c r="B37" s="11" t="str">
        <f t="shared" si="25"/>
        <v>-</v>
      </c>
      <c r="C37" s="11">
        <f t="shared" si="26"/>
        <v>0</v>
      </c>
      <c r="D37" s="11">
        <f t="shared" si="41"/>
        <v>0</v>
      </c>
      <c r="E37" s="1">
        <f t="shared" si="42"/>
        <v>0</v>
      </c>
      <c r="F37" s="79">
        <f t="shared" si="0"/>
      </c>
      <c r="G37" s="11">
        <f t="shared" si="1"/>
      </c>
      <c r="H37" s="1">
        <f t="shared" si="2"/>
      </c>
      <c r="I37" s="1">
        <f t="shared" si="3"/>
      </c>
      <c r="J37" s="1">
        <f t="shared" si="4"/>
      </c>
      <c r="K37" s="1">
        <f t="shared" si="5"/>
      </c>
      <c r="L37" s="1">
        <f t="shared" si="6"/>
      </c>
      <c r="M37" s="1">
        <f t="shared" si="7"/>
      </c>
      <c r="N37" s="1">
        <f t="shared" si="8"/>
      </c>
      <c r="O37" s="1">
        <f t="shared" si="43"/>
        <v>0</v>
      </c>
      <c r="P37" s="1">
        <f t="shared" si="44"/>
        <v>6</v>
      </c>
      <c r="Q37" s="1">
        <f t="shared" si="27"/>
      </c>
      <c r="R37" s="1">
        <f t="shared" si="9"/>
      </c>
      <c r="T37" s="94">
        <f t="shared" si="28"/>
      </c>
      <c r="U37" s="94">
        <f t="shared" si="29"/>
      </c>
      <c r="V37" s="94">
        <f t="shared" si="10"/>
      </c>
      <c r="W37" s="94">
        <f t="shared" si="45"/>
        <v>0</v>
      </c>
      <c r="X37" s="10">
        <f t="shared" si="46"/>
      </c>
      <c r="Y37" s="10" t="e">
        <f t="shared" si="11"/>
        <v>#VALUE!</v>
      </c>
      <c r="Z37" s="10">
        <f t="shared" si="12"/>
      </c>
      <c r="AA37" s="1">
        <f t="shared" si="13"/>
      </c>
      <c r="AB37" s="12">
        <f t="shared" si="47"/>
        <v>0</v>
      </c>
      <c r="AC37" s="12">
        <f t="shared" si="30"/>
        <v>7</v>
      </c>
      <c r="AH37" s="16">
        <f t="shared" si="31"/>
      </c>
      <c r="AJ37" s="13">
        <f t="shared" si="54"/>
      </c>
      <c r="AK37" s="15">
        <f t="shared" si="32"/>
      </c>
      <c r="AO37" s="14">
        <f t="shared" si="33"/>
        <v>0</v>
      </c>
      <c r="AP37" s="12">
        <f t="shared" si="34"/>
        <v>0</v>
      </c>
      <c r="AQ37" s="11">
        <f t="shared" si="14"/>
      </c>
      <c r="AR37" s="11">
        <f t="shared" si="15"/>
      </c>
      <c r="AS37" s="10" t="e">
        <f t="shared" si="35"/>
        <v>#VALUE!</v>
      </c>
      <c r="AT37" s="10">
        <f t="shared" si="48"/>
      </c>
      <c r="AU37" s="1">
        <f t="shared" si="49"/>
        <v>0</v>
      </c>
      <c r="AV37" s="10">
        <f t="shared" si="36"/>
      </c>
      <c r="AW37" s="10">
        <f t="shared" si="37"/>
      </c>
      <c r="AX37" s="10">
        <f t="shared" si="38"/>
      </c>
      <c r="AZ37" s="1">
        <f t="shared" si="16"/>
      </c>
      <c r="BA37" s="11">
        <f t="shared" si="39"/>
      </c>
      <c r="BB37" s="1">
        <f t="shared" si="50"/>
        <v>0</v>
      </c>
      <c r="BC37" s="1">
        <f t="shared" si="51"/>
        <v>1</v>
      </c>
      <c r="BD37" s="1">
        <f t="shared" si="17"/>
      </c>
      <c r="BE37" s="1">
        <f t="shared" si="18"/>
      </c>
      <c r="BF37" s="1">
        <f t="shared" si="19"/>
      </c>
      <c r="BG37" s="1">
        <f t="shared" si="20"/>
      </c>
      <c r="BH37" s="1">
        <f t="shared" si="21"/>
      </c>
      <c r="BI37" s="1">
        <f t="shared" si="22"/>
      </c>
      <c r="BJ37" s="1">
        <f t="shared" si="23"/>
      </c>
      <c r="BK37" s="1">
        <f t="shared" si="24"/>
      </c>
      <c r="BL37" s="1">
        <f t="shared" si="40"/>
      </c>
      <c r="BM37" s="1">
        <f t="shared" si="52"/>
        <v>0</v>
      </c>
      <c r="BN37" s="1">
        <f t="shared" si="53"/>
        <v>0</v>
      </c>
    </row>
    <row r="38" spans="2:66" ht="11.25" customHeight="1">
      <c r="B38" s="11" t="str">
        <f t="shared" si="25"/>
        <v>-</v>
      </c>
      <c r="C38" s="11">
        <f t="shared" si="26"/>
        <v>0</v>
      </c>
      <c r="D38" s="11">
        <f t="shared" si="41"/>
        <v>0</v>
      </c>
      <c r="E38" s="1">
        <f t="shared" si="42"/>
        <v>0</v>
      </c>
      <c r="F38" s="79">
        <f t="shared" si="0"/>
      </c>
      <c r="G38" s="11">
        <f t="shared" si="1"/>
      </c>
      <c r="H38" s="1">
        <f t="shared" si="2"/>
      </c>
      <c r="I38" s="1">
        <f t="shared" si="3"/>
      </c>
      <c r="J38" s="1">
        <f t="shared" si="4"/>
      </c>
      <c r="K38" s="1">
        <f t="shared" si="5"/>
      </c>
      <c r="L38" s="1">
        <f t="shared" si="6"/>
      </c>
      <c r="M38" s="1">
        <f t="shared" si="7"/>
      </c>
      <c r="N38" s="1">
        <f t="shared" si="8"/>
      </c>
      <c r="O38" s="1">
        <f t="shared" si="43"/>
        <v>0</v>
      </c>
      <c r="P38" s="1">
        <f t="shared" si="44"/>
        <v>6</v>
      </c>
      <c r="Q38" s="1">
        <f t="shared" si="27"/>
      </c>
      <c r="R38" s="1">
        <f t="shared" si="9"/>
      </c>
      <c r="T38" s="94">
        <f t="shared" si="28"/>
      </c>
      <c r="U38" s="94">
        <f t="shared" si="29"/>
      </c>
      <c r="V38" s="94">
        <f t="shared" si="10"/>
      </c>
      <c r="W38" s="94">
        <f t="shared" si="45"/>
        <v>0</v>
      </c>
      <c r="X38" s="10">
        <f t="shared" si="46"/>
      </c>
      <c r="Y38" s="10" t="e">
        <f t="shared" si="11"/>
        <v>#VALUE!</v>
      </c>
      <c r="Z38" s="10">
        <f t="shared" si="12"/>
      </c>
      <c r="AA38" s="1">
        <f t="shared" si="13"/>
      </c>
      <c r="AB38" s="12">
        <f t="shared" si="47"/>
        <v>0</v>
      </c>
      <c r="AC38" s="12">
        <f t="shared" si="30"/>
        <v>7</v>
      </c>
      <c r="AH38" s="16">
        <f t="shared" si="31"/>
      </c>
      <c r="AJ38" s="13">
        <f t="shared" si="54"/>
      </c>
      <c r="AK38" s="15">
        <f t="shared" si="32"/>
      </c>
      <c r="AO38" s="14">
        <f t="shared" si="33"/>
        <v>0</v>
      </c>
      <c r="AP38" s="12">
        <f t="shared" si="34"/>
        <v>0</v>
      </c>
      <c r="AQ38" s="11">
        <f t="shared" si="14"/>
      </c>
      <c r="AR38" s="11">
        <f t="shared" si="15"/>
      </c>
      <c r="AS38" s="10" t="e">
        <f t="shared" si="35"/>
        <v>#VALUE!</v>
      </c>
      <c r="AT38" s="10">
        <f t="shared" si="48"/>
      </c>
      <c r="AU38" s="1">
        <f t="shared" si="49"/>
        <v>0</v>
      </c>
      <c r="AV38" s="10">
        <f t="shared" si="36"/>
      </c>
      <c r="AW38" s="10">
        <f t="shared" si="37"/>
      </c>
      <c r="AX38" s="10">
        <f t="shared" si="38"/>
      </c>
      <c r="AZ38" s="1">
        <f t="shared" si="16"/>
      </c>
      <c r="BA38" s="11">
        <f t="shared" si="39"/>
      </c>
      <c r="BB38" s="1">
        <f t="shared" si="50"/>
        <v>0</v>
      </c>
      <c r="BC38" s="1">
        <f t="shared" si="51"/>
        <v>1</v>
      </c>
      <c r="BD38" s="1">
        <f t="shared" si="17"/>
      </c>
      <c r="BE38" s="1">
        <f t="shared" si="18"/>
      </c>
      <c r="BF38" s="1">
        <f t="shared" si="19"/>
      </c>
      <c r="BG38" s="1">
        <f t="shared" si="20"/>
      </c>
      <c r="BH38" s="1">
        <f t="shared" si="21"/>
      </c>
      <c r="BI38" s="1">
        <f t="shared" si="22"/>
      </c>
      <c r="BJ38" s="1">
        <f t="shared" si="23"/>
      </c>
      <c r="BK38" s="1">
        <f t="shared" si="24"/>
      </c>
      <c r="BL38" s="1">
        <f t="shared" si="40"/>
      </c>
      <c r="BM38" s="1">
        <f t="shared" si="52"/>
        <v>0</v>
      </c>
      <c r="BN38" s="1">
        <f t="shared" si="53"/>
        <v>0</v>
      </c>
    </row>
    <row r="39" spans="2:66" ht="11.25" customHeight="1">
      <c r="B39" s="11" t="str">
        <f t="shared" si="25"/>
        <v>-</v>
      </c>
      <c r="C39" s="11">
        <f t="shared" si="26"/>
        <v>0</v>
      </c>
      <c r="D39" s="11">
        <f t="shared" si="41"/>
        <v>0</v>
      </c>
      <c r="E39" s="1">
        <f t="shared" si="42"/>
        <v>0</v>
      </c>
      <c r="F39" s="79">
        <f t="shared" si="0"/>
      </c>
      <c r="G39" s="11">
        <f t="shared" si="1"/>
      </c>
      <c r="H39" s="1">
        <f t="shared" si="2"/>
      </c>
      <c r="I39" s="1">
        <f t="shared" si="3"/>
      </c>
      <c r="J39" s="1">
        <f t="shared" si="4"/>
      </c>
      <c r="K39" s="1">
        <f t="shared" si="5"/>
      </c>
      <c r="L39" s="1">
        <f t="shared" si="6"/>
      </c>
      <c r="M39" s="1">
        <f t="shared" si="7"/>
      </c>
      <c r="N39" s="1">
        <f t="shared" si="8"/>
      </c>
      <c r="O39" s="1">
        <f t="shared" si="43"/>
        <v>0</v>
      </c>
      <c r="P39" s="1">
        <f t="shared" si="44"/>
        <v>6</v>
      </c>
      <c r="Q39" s="1">
        <f t="shared" si="27"/>
      </c>
      <c r="R39" s="1">
        <f t="shared" si="9"/>
      </c>
      <c r="T39" s="94">
        <f t="shared" si="28"/>
      </c>
      <c r="U39" s="94">
        <f t="shared" si="29"/>
      </c>
      <c r="V39" s="94">
        <f t="shared" si="10"/>
      </c>
      <c r="W39" s="94">
        <f t="shared" si="45"/>
        <v>0</v>
      </c>
      <c r="X39" s="10">
        <f t="shared" si="46"/>
      </c>
      <c r="Y39" s="10" t="e">
        <f t="shared" si="11"/>
        <v>#VALUE!</v>
      </c>
      <c r="Z39" s="10">
        <f t="shared" si="12"/>
      </c>
      <c r="AA39" s="1">
        <f t="shared" si="13"/>
      </c>
      <c r="AB39" s="12">
        <f t="shared" si="47"/>
        <v>0</v>
      </c>
      <c r="AC39" s="12">
        <f t="shared" si="30"/>
        <v>7</v>
      </c>
      <c r="AH39" s="16">
        <f t="shared" si="31"/>
      </c>
      <c r="AJ39" s="13">
        <f t="shared" si="54"/>
      </c>
      <c r="AK39" s="15">
        <f t="shared" si="32"/>
      </c>
      <c r="AO39" s="14">
        <f t="shared" si="33"/>
        <v>0</v>
      </c>
      <c r="AP39" s="12">
        <f t="shared" si="34"/>
        <v>0</v>
      </c>
      <c r="AQ39" s="11">
        <f t="shared" si="14"/>
      </c>
      <c r="AR39" s="11">
        <f t="shared" si="15"/>
      </c>
      <c r="AS39" s="10" t="e">
        <f t="shared" si="35"/>
        <v>#VALUE!</v>
      </c>
      <c r="AT39" s="10">
        <f t="shared" si="48"/>
      </c>
      <c r="AU39" s="1">
        <f t="shared" si="49"/>
        <v>0</v>
      </c>
      <c r="AV39" s="10">
        <f t="shared" si="36"/>
      </c>
      <c r="AW39" s="10">
        <f t="shared" si="37"/>
      </c>
      <c r="AX39" s="10">
        <f t="shared" si="38"/>
      </c>
      <c r="AZ39" s="1">
        <f t="shared" si="16"/>
      </c>
      <c r="BA39" s="11">
        <f t="shared" si="39"/>
      </c>
      <c r="BB39" s="1">
        <f t="shared" si="50"/>
        <v>0</v>
      </c>
      <c r="BC39" s="1">
        <f t="shared" si="51"/>
        <v>1</v>
      </c>
      <c r="BD39" s="1">
        <f t="shared" si="17"/>
      </c>
      <c r="BE39" s="1">
        <f t="shared" si="18"/>
      </c>
      <c r="BF39" s="1">
        <f t="shared" si="19"/>
      </c>
      <c r="BG39" s="1">
        <f t="shared" si="20"/>
      </c>
      <c r="BH39" s="1">
        <f t="shared" si="21"/>
      </c>
      <c r="BI39" s="1">
        <f t="shared" si="22"/>
      </c>
      <c r="BJ39" s="1">
        <f t="shared" si="23"/>
      </c>
      <c r="BK39" s="1">
        <f t="shared" si="24"/>
      </c>
      <c r="BL39" s="1">
        <f t="shared" si="40"/>
      </c>
      <c r="BM39" s="1">
        <f t="shared" si="52"/>
        <v>0</v>
      </c>
      <c r="BN39" s="1">
        <f t="shared" si="53"/>
        <v>0</v>
      </c>
    </row>
    <row r="40" spans="2:66" ht="11.25" customHeight="1">
      <c r="B40" s="11" t="str">
        <f t="shared" si="25"/>
        <v>-</v>
      </c>
      <c r="C40" s="11">
        <f t="shared" si="26"/>
        <v>0</v>
      </c>
      <c r="D40" s="11">
        <f t="shared" si="41"/>
        <v>0</v>
      </c>
      <c r="E40" s="1">
        <f t="shared" si="42"/>
        <v>0</v>
      </c>
      <c r="F40" s="79">
        <f t="shared" si="0"/>
      </c>
      <c r="G40" s="11">
        <f t="shared" si="1"/>
      </c>
      <c r="H40" s="1">
        <f t="shared" si="2"/>
      </c>
      <c r="I40" s="1">
        <f t="shared" si="3"/>
      </c>
      <c r="J40" s="1">
        <f t="shared" si="4"/>
      </c>
      <c r="K40" s="1">
        <f t="shared" si="5"/>
      </c>
      <c r="L40" s="1">
        <f t="shared" si="6"/>
      </c>
      <c r="M40" s="1">
        <f t="shared" si="7"/>
      </c>
      <c r="N40" s="1">
        <f t="shared" si="8"/>
      </c>
      <c r="O40" s="1">
        <f t="shared" si="43"/>
        <v>0</v>
      </c>
      <c r="P40" s="1">
        <f t="shared" si="44"/>
        <v>6</v>
      </c>
      <c r="Q40" s="1">
        <f t="shared" si="27"/>
      </c>
      <c r="R40" s="1">
        <f t="shared" si="9"/>
      </c>
      <c r="T40" s="94">
        <f t="shared" si="28"/>
      </c>
      <c r="U40" s="94">
        <f t="shared" si="29"/>
      </c>
      <c r="V40" s="94">
        <f t="shared" si="10"/>
      </c>
      <c r="W40" s="94">
        <f t="shared" si="45"/>
        <v>0</v>
      </c>
      <c r="X40" s="10">
        <f t="shared" si="46"/>
      </c>
      <c r="Y40" s="10" t="e">
        <f t="shared" si="11"/>
        <v>#VALUE!</v>
      </c>
      <c r="Z40" s="10">
        <f t="shared" si="12"/>
      </c>
      <c r="AA40" s="1">
        <f t="shared" si="13"/>
      </c>
      <c r="AB40" s="12">
        <f t="shared" si="47"/>
        <v>0</v>
      </c>
      <c r="AC40" s="12">
        <f t="shared" si="30"/>
        <v>7</v>
      </c>
      <c r="AH40" s="16">
        <f t="shared" si="31"/>
      </c>
      <c r="AJ40" s="13">
        <f t="shared" si="54"/>
      </c>
      <c r="AK40" s="15">
        <f t="shared" si="32"/>
      </c>
      <c r="AO40" s="14">
        <f t="shared" si="33"/>
        <v>0</v>
      </c>
      <c r="AP40" s="12">
        <f t="shared" si="34"/>
        <v>0</v>
      </c>
      <c r="AQ40" s="11">
        <f t="shared" si="14"/>
      </c>
      <c r="AR40" s="11">
        <f t="shared" si="15"/>
      </c>
      <c r="AS40" s="10" t="e">
        <f t="shared" si="35"/>
        <v>#VALUE!</v>
      </c>
      <c r="AT40" s="10">
        <f t="shared" si="48"/>
      </c>
      <c r="AU40" s="1">
        <f t="shared" si="49"/>
        <v>0</v>
      </c>
      <c r="AV40" s="10">
        <f t="shared" si="36"/>
      </c>
      <c r="AW40" s="10">
        <f t="shared" si="37"/>
      </c>
      <c r="AX40" s="10">
        <f t="shared" si="38"/>
      </c>
      <c r="AZ40" s="1">
        <f t="shared" si="16"/>
      </c>
      <c r="BA40" s="11">
        <f t="shared" si="39"/>
      </c>
      <c r="BB40" s="1">
        <f t="shared" si="50"/>
        <v>0</v>
      </c>
      <c r="BC40" s="1">
        <f t="shared" si="51"/>
        <v>1</v>
      </c>
      <c r="BD40" s="1">
        <f t="shared" si="17"/>
      </c>
      <c r="BE40" s="1">
        <f t="shared" si="18"/>
      </c>
      <c r="BF40" s="1">
        <f t="shared" si="19"/>
      </c>
      <c r="BG40" s="1">
        <f t="shared" si="20"/>
      </c>
      <c r="BH40" s="1">
        <f t="shared" si="21"/>
      </c>
      <c r="BI40" s="1">
        <f t="shared" si="22"/>
      </c>
      <c r="BJ40" s="1">
        <f t="shared" si="23"/>
      </c>
      <c r="BK40" s="1">
        <f t="shared" si="24"/>
      </c>
      <c r="BL40" s="1">
        <f t="shared" si="40"/>
      </c>
      <c r="BM40" s="1">
        <f t="shared" si="52"/>
        <v>0</v>
      </c>
      <c r="BN40" s="1">
        <f t="shared" si="53"/>
        <v>0</v>
      </c>
    </row>
    <row r="41" spans="2:66" ht="11.25" customHeight="1">
      <c r="B41" s="11" t="str">
        <f t="shared" si="25"/>
        <v>-</v>
      </c>
      <c r="C41" s="11">
        <f t="shared" si="26"/>
        <v>0</v>
      </c>
      <c r="D41" s="11">
        <f t="shared" si="41"/>
        <v>0</v>
      </c>
      <c r="E41" s="1">
        <f t="shared" si="42"/>
        <v>0</v>
      </c>
      <c r="F41" s="79">
        <f t="shared" si="0"/>
      </c>
      <c r="G41" s="11">
        <f t="shared" si="1"/>
      </c>
      <c r="H41" s="1">
        <f t="shared" si="2"/>
      </c>
      <c r="I41" s="1">
        <f t="shared" si="3"/>
      </c>
      <c r="J41" s="1">
        <f t="shared" si="4"/>
      </c>
      <c r="K41" s="1">
        <f t="shared" si="5"/>
      </c>
      <c r="L41" s="1">
        <f t="shared" si="6"/>
      </c>
      <c r="M41" s="1">
        <f t="shared" si="7"/>
      </c>
      <c r="N41" s="1">
        <f t="shared" si="8"/>
      </c>
      <c r="O41" s="1">
        <f t="shared" si="43"/>
        <v>0</v>
      </c>
      <c r="P41" s="1">
        <f t="shared" si="44"/>
        <v>6</v>
      </c>
      <c r="Q41" s="1">
        <f t="shared" si="27"/>
      </c>
      <c r="R41" s="1">
        <f t="shared" si="9"/>
      </c>
      <c r="T41" s="94">
        <f t="shared" si="28"/>
      </c>
      <c r="U41" s="94">
        <f t="shared" si="29"/>
      </c>
      <c r="V41" s="94">
        <f t="shared" si="10"/>
      </c>
      <c r="W41" s="94">
        <f t="shared" si="45"/>
        <v>0</v>
      </c>
      <c r="X41" s="10">
        <f t="shared" si="46"/>
      </c>
      <c r="Y41" s="10" t="e">
        <f t="shared" si="11"/>
        <v>#VALUE!</v>
      </c>
      <c r="Z41" s="10">
        <f t="shared" si="12"/>
      </c>
      <c r="AA41" s="1">
        <f t="shared" si="13"/>
      </c>
      <c r="AB41" s="12">
        <f t="shared" si="47"/>
        <v>0</v>
      </c>
      <c r="AC41" s="12">
        <f t="shared" si="30"/>
        <v>7</v>
      </c>
      <c r="AH41" s="16">
        <f t="shared" si="31"/>
      </c>
      <c r="AJ41" s="13">
        <f t="shared" si="54"/>
      </c>
      <c r="AK41" s="15">
        <f t="shared" si="32"/>
      </c>
      <c r="AO41" s="14">
        <f t="shared" si="33"/>
        <v>0</v>
      </c>
      <c r="AP41" s="12">
        <f t="shared" si="34"/>
        <v>0</v>
      </c>
      <c r="AQ41" s="11">
        <f t="shared" si="14"/>
      </c>
      <c r="AR41" s="11">
        <f t="shared" si="15"/>
      </c>
      <c r="AS41" s="10" t="e">
        <f t="shared" si="35"/>
        <v>#VALUE!</v>
      </c>
      <c r="AT41" s="10">
        <f t="shared" si="48"/>
      </c>
      <c r="AU41" s="1">
        <f t="shared" si="49"/>
        <v>0</v>
      </c>
      <c r="AV41" s="10">
        <f t="shared" si="36"/>
      </c>
      <c r="AW41" s="10">
        <f t="shared" si="37"/>
      </c>
      <c r="AX41" s="10">
        <f t="shared" si="38"/>
      </c>
      <c r="AZ41" s="1">
        <f t="shared" si="16"/>
      </c>
      <c r="BA41" s="11">
        <f t="shared" si="39"/>
      </c>
      <c r="BB41" s="1">
        <f t="shared" si="50"/>
        <v>0</v>
      </c>
      <c r="BC41" s="1">
        <f t="shared" si="51"/>
        <v>1</v>
      </c>
      <c r="BD41" s="1">
        <f t="shared" si="17"/>
      </c>
      <c r="BE41" s="1">
        <f t="shared" si="18"/>
      </c>
      <c r="BF41" s="1">
        <f t="shared" si="19"/>
      </c>
      <c r="BG41" s="1">
        <f t="shared" si="20"/>
      </c>
      <c r="BH41" s="1">
        <f t="shared" si="21"/>
      </c>
      <c r="BI41" s="1">
        <f t="shared" si="22"/>
      </c>
      <c r="BJ41" s="1">
        <f t="shared" si="23"/>
      </c>
      <c r="BK41" s="1">
        <f t="shared" si="24"/>
      </c>
      <c r="BL41" s="1">
        <f t="shared" si="40"/>
      </c>
      <c r="BM41" s="1">
        <f t="shared" si="52"/>
        <v>0</v>
      </c>
      <c r="BN41" s="1">
        <f t="shared" si="53"/>
        <v>0</v>
      </c>
    </row>
    <row r="42" spans="2:66" ht="11.25" customHeight="1">
      <c r="B42" s="11" t="str">
        <f t="shared" si="25"/>
        <v>-</v>
      </c>
      <c r="C42" s="11">
        <f t="shared" si="26"/>
        <v>0</v>
      </c>
      <c r="D42" s="11">
        <f t="shared" si="41"/>
        <v>0</v>
      </c>
      <c r="E42" s="1">
        <f t="shared" si="42"/>
        <v>0</v>
      </c>
      <c r="F42" s="79">
        <f t="shared" si="0"/>
      </c>
      <c r="G42" s="11">
        <f t="shared" si="1"/>
      </c>
      <c r="H42" s="1">
        <f t="shared" si="2"/>
      </c>
      <c r="I42" s="1">
        <f t="shared" si="3"/>
      </c>
      <c r="J42" s="1">
        <f t="shared" si="4"/>
      </c>
      <c r="K42" s="1">
        <f t="shared" si="5"/>
      </c>
      <c r="L42" s="1">
        <f t="shared" si="6"/>
      </c>
      <c r="M42" s="1">
        <f t="shared" si="7"/>
      </c>
      <c r="N42" s="1">
        <f t="shared" si="8"/>
      </c>
      <c r="O42" s="1">
        <f t="shared" si="43"/>
        <v>0</v>
      </c>
      <c r="P42" s="1">
        <f t="shared" si="44"/>
        <v>6</v>
      </c>
      <c r="Q42" s="1">
        <f t="shared" si="27"/>
      </c>
      <c r="R42" s="1">
        <f t="shared" si="9"/>
      </c>
      <c r="T42" s="94">
        <f t="shared" si="28"/>
      </c>
      <c r="U42" s="94">
        <f t="shared" si="29"/>
      </c>
      <c r="V42" s="94">
        <f t="shared" si="10"/>
      </c>
      <c r="W42" s="94">
        <f t="shared" si="45"/>
        <v>0</v>
      </c>
      <c r="X42" s="10">
        <f t="shared" si="46"/>
      </c>
      <c r="Y42" s="10" t="e">
        <f t="shared" si="11"/>
        <v>#VALUE!</v>
      </c>
      <c r="Z42" s="10">
        <f t="shared" si="12"/>
      </c>
      <c r="AA42" s="1">
        <f t="shared" si="13"/>
      </c>
      <c r="AB42" s="12">
        <f t="shared" si="47"/>
        <v>0</v>
      </c>
      <c r="AC42" s="12">
        <f t="shared" si="30"/>
        <v>7</v>
      </c>
      <c r="AH42" s="16">
        <f t="shared" si="31"/>
      </c>
      <c r="AJ42" s="13">
        <f t="shared" si="54"/>
      </c>
      <c r="AK42" s="15">
        <f t="shared" si="32"/>
      </c>
      <c r="AO42" s="14">
        <f t="shared" si="33"/>
        <v>0</v>
      </c>
      <c r="AP42" s="12">
        <f t="shared" si="34"/>
        <v>0</v>
      </c>
      <c r="AQ42" s="11">
        <f t="shared" si="14"/>
      </c>
      <c r="AR42" s="11">
        <f t="shared" si="15"/>
      </c>
      <c r="AS42" s="10" t="e">
        <f t="shared" si="35"/>
        <v>#VALUE!</v>
      </c>
      <c r="AT42" s="10">
        <f t="shared" si="48"/>
      </c>
      <c r="AU42" s="1">
        <f t="shared" si="49"/>
        <v>0</v>
      </c>
      <c r="AV42" s="10">
        <f t="shared" si="36"/>
      </c>
      <c r="AW42" s="10">
        <f t="shared" si="37"/>
      </c>
      <c r="AX42" s="10">
        <f t="shared" si="38"/>
      </c>
      <c r="AZ42" s="1">
        <f t="shared" si="16"/>
      </c>
      <c r="BA42" s="11">
        <f t="shared" si="39"/>
      </c>
      <c r="BB42" s="1">
        <f t="shared" si="50"/>
        <v>0</v>
      </c>
      <c r="BC42" s="1">
        <f t="shared" si="51"/>
        <v>1</v>
      </c>
      <c r="BD42" s="1">
        <f t="shared" si="17"/>
      </c>
      <c r="BE42" s="1">
        <f t="shared" si="18"/>
      </c>
      <c r="BF42" s="1">
        <f t="shared" si="19"/>
      </c>
      <c r="BG42" s="1">
        <f t="shared" si="20"/>
      </c>
      <c r="BH42" s="1">
        <f t="shared" si="21"/>
      </c>
      <c r="BI42" s="1">
        <f t="shared" si="22"/>
      </c>
      <c r="BJ42" s="1">
        <f t="shared" si="23"/>
      </c>
      <c r="BK42" s="1">
        <f t="shared" si="24"/>
      </c>
      <c r="BL42" s="1">
        <f t="shared" si="40"/>
      </c>
      <c r="BM42" s="1">
        <f t="shared" si="52"/>
        <v>0</v>
      </c>
      <c r="BN42" s="1">
        <f t="shared" si="53"/>
        <v>0</v>
      </c>
    </row>
    <row r="43" spans="2:66" ht="11.25" customHeight="1">
      <c r="B43" s="11" t="str">
        <f t="shared" si="25"/>
        <v>-</v>
      </c>
      <c r="C43" s="11">
        <f t="shared" si="26"/>
        <v>0</v>
      </c>
      <c r="D43" s="11">
        <f t="shared" si="41"/>
        <v>0</v>
      </c>
      <c r="E43" s="1">
        <f t="shared" si="42"/>
        <v>0</v>
      </c>
      <c r="F43" s="79">
        <f t="shared" si="0"/>
      </c>
      <c r="G43" s="11">
        <f t="shared" si="1"/>
      </c>
      <c r="H43" s="1">
        <f t="shared" si="2"/>
      </c>
      <c r="I43" s="1">
        <f t="shared" si="3"/>
      </c>
      <c r="J43" s="1">
        <f t="shared" si="4"/>
      </c>
      <c r="K43" s="1">
        <f t="shared" si="5"/>
      </c>
      <c r="L43" s="1">
        <f t="shared" si="6"/>
      </c>
      <c r="M43" s="1">
        <f t="shared" si="7"/>
      </c>
      <c r="N43" s="1">
        <f t="shared" si="8"/>
      </c>
      <c r="O43" s="1">
        <f t="shared" si="43"/>
        <v>0</v>
      </c>
      <c r="P43" s="1">
        <f t="shared" si="44"/>
        <v>6</v>
      </c>
      <c r="Q43" s="1">
        <f t="shared" si="27"/>
      </c>
      <c r="R43" s="1">
        <f t="shared" si="9"/>
      </c>
      <c r="T43" s="94">
        <f t="shared" si="28"/>
      </c>
      <c r="U43" s="94">
        <f t="shared" si="29"/>
      </c>
      <c r="V43" s="94">
        <f t="shared" si="10"/>
      </c>
      <c r="W43" s="94">
        <f t="shared" si="45"/>
        <v>0</v>
      </c>
      <c r="X43" s="10">
        <f t="shared" si="46"/>
      </c>
      <c r="Y43" s="10" t="e">
        <f t="shared" si="11"/>
        <v>#VALUE!</v>
      </c>
      <c r="Z43" s="10">
        <f t="shared" si="12"/>
      </c>
      <c r="AA43" s="1">
        <f t="shared" si="13"/>
      </c>
      <c r="AB43" s="12">
        <f t="shared" si="47"/>
        <v>0</v>
      </c>
      <c r="AC43" s="12">
        <f t="shared" si="30"/>
        <v>7</v>
      </c>
      <c r="AH43" s="16">
        <f t="shared" si="31"/>
      </c>
      <c r="AJ43" s="13">
        <f t="shared" si="54"/>
      </c>
      <c r="AK43" s="15">
        <f t="shared" si="32"/>
      </c>
      <c r="AO43" s="14">
        <f t="shared" si="33"/>
        <v>0</v>
      </c>
      <c r="AP43" s="12">
        <f t="shared" si="34"/>
        <v>0</v>
      </c>
      <c r="AQ43" s="11">
        <f t="shared" si="14"/>
      </c>
      <c r="AR43" s="11">
        <f t="shared" si="15"/>
      </c>
      <c r="AS43" s="10" t="e">
        <f t="shared" si="35"/>
        <v>#VALUE!</v>
      </c>
      <c r="AT43" s="10">
        <f t="shared" si="48"/>
      </c>
      <c r="AU43" s="1">
        <f t="shared" si="49"/>
        <v>0</v>
      </c>
      <c r="AV43" s="10">
        <f t="shared" si="36"/>
      </c>
      <c r="AW43" s="10">
        <f t="shared" si="37"/>
      </c>
      <c r="AX43" s="10">
        <f t="shared" si="38"/>
      </c>
      <c r="AZ43" s="1">
        <f t="shared" si="16"/>
      </c>
      <c r="BA43" s="11">
        <f t="shared" si="39"/>
      </c>
      <c r="BB43" s="1">
        <f t="shared" si="50"/>
        <v>0</v>
      </c>
      <c r="BC43" s="1">
        <f t="shared" si="51"/>
        <v>1</v>
      </c>
      <c r="BD43" s="1">
        <f t="shared" si="17"/>
      </c>
      <c r="BE43" s="1">
        <f t="shared" si="18"/>
      </c>
      <c r="BF43" s="1">
        <f t="shared" si="19"/>
      </c>
      <c r="BG43" s="1">
        <f t="shared" si="20"/>
      </c>
      <c r="BH43" s="1">
        <f t="shared" si="21"/>
      </c>
      <c r="BI43" s="1">
        <f t="shared" si="22"/>
      </c>
      <c r="BJ43" s="1">
        <f t="shared" si="23"/>
      </c>
      <c r="BK43" s="1">
        <f t="shared" si="24"/>
      </c>
      <c r="BL43" s="1">
        <f t="shared" si="40"/>
      </c>
      <c r="BM43" s="1">
        <f t="shared" si="52"/>
        <v>0</v>
      </c>
      <c r="BN43" s="1">
        <f t="shared" si="53"/>
        <v>0</v>
      </c>
    </row>
    <row r="44" spans="2:66" ht="11.25" customHeight="1">
      <c r="B44" s="11" t="str">
        <f t="shared" si="25"/>
        <v>-</v>
      </c>
      <c r="C44" s="11">
        <f t="shared" si="26"/>
        <v>0</v>
      </c>
      <c r="D44" s="11">
        <f t="shared" si="41"/>
        <v>0</v>
      </c>
      <c r="E44" s="1">
        <f t="shared" si="42"/>
        <v>0</v>
      </c>
      <c r="F44" s="79">
        <f t="shared" si="0"/>
      </c>
      <c r="G44" s="11">
        <f t="shared" si="1"/>
      </c>
      <c r="H44" s="1">
        <f t="shared" si="2"/>
      </c>
      <c r="I44" s="1">
        <f t="shared" si="3"/>
      </c>
      <c r="J44" s="1">
        <f t="shared" si="4"/>
      </c>
      <c r="K44" s="1">
        <f t="shared" si="5"/>
      </c>
      <c r="L44" s="1">
        <f t="shared" si="6"/>
      </c>
      <c r="M44" s="1">
        <f t="shared" si="7"/>
      </c>
      <c r="N44" s="1">
        <f t="shared" si="8"/>
      </c>
      <c r="O44" s="1">
        <f t="shared" si="43"/>
        <v>0</v>
      </c>
      <c r="P44" s="1">
        <f t="shared" si="44"/>
        <v>6</v>
      </c>
      <c r="Q44" s="1">
        <f t="shared" si="27"/>
      </c>
      <c r="R44" s="1">
        <f t="shared" si="9"/>
      </c>
      <c r="T44" s="94">
        <f t="shared" si="28"/>
      </c>
      <c r="U44" s="94">
        <f t="shared" si="29"/>
      </c>
      <c r="V44" s="94">
        <f t="shared" si="10"/>
      </c>
      <c r="W44" s="94">
        <f t="shared" si="45"/>
        <v>0</v>
      </c>
      <c r="X44" s="10">
        <f t="shared" si="46"/>
      </c>
      <c r="Y44" s="10" t="e">
        <f t="shared" si="11"/>
        <v>#VALUE!</v>
      </c>
      <c r="Z44" s="10">
        <f t="shared" si="12"/>
      </c>
      <c r="AA44" s="1">
        <f t="shared" si="13"/>
      </c>
      <c r="AB44" s="12">
        <f t="shared" si="47"/>
        <v>0</v>
      </c>
      <c r="AC44" s="12">
        <f t="shared" si="30"/>
        <v>7</v>
      </c>
      <c r="AH44" s="16">
        <f t="shared" si="31"/>
      </c>
      <c r="AJ44" s="13">
        <f t="shared" si="54"/>
      </c>
      <c r="AK44" s="15">
        <f t="shared" si="32"/>
      </c>
      <c r="AO44" s="14">
        <f t="shared" si="33"/>
        <v>0</v>
      </c>
      <c r="AP44" s="12">
        <f t="shared" si="34"/>
        <v>0</v>
      </c>
      <c r="AQ44" s="11">
        <f t="shared" si="14"/>
      </c>
      <c r="AR44" s="11">
        <f t="shared" si="15"/>
      </c>
      <c r="AS44" s="10" t="e">
        <f t="shared" si="35"/>
        <v>#VALUE!</v>
      </c>
      <c r="AT44" s="10">
        <f t="shared" si="48"/>
      </c>
      <c r="AU44" s="1">
        <f t="shared" si="49"/>
        <v>0</v>
      </c>
      <c r="AV44" s="10">
        <f t="shared" si="36"/>
      </c>
      <c r="AW44" s="10">
        <f t="shared" si="37"/>
      </c>
      <c r="AX44" s="10">
        <f t="shared" si="38"/>
      </c>
      <c r="AZ44" s="1">
        <f t="shared" si="16"/>
      </c>
      <c r="BA44" s="11">
        <f t="shared" si="39"/>
      </c>
      <c r="BB44" s="1">
        <f t="shared" si="50"/>
        <v>0</v>
      </c>
      <c r="BC44" s="1">
        <f t="shared" si="51"/>
        <v>1</v>
      </c>
      <c r="BD44" s="1">
        <f t="shared" si="17"/>
      </c>
      <c r="BE44" s="1">
        <f t="shared" si="18"/>
      </c>
      <c r="BF44" s="1">
        <f t="shared" si="19"/>
      </c>
      <c r="BG44" s="1">
        <f t="shared" si="20"/>
      </c>
      <c r="BH44" s="1">
        <f t="shared" si="21"/>
      </c>
      <c r="BI44" s="1">
        <f t="shared" si="22"/>
      </c>
      <c r="BJ44" s="1">
        <f t="shared" si="23"/>
      </c>
      <c r="BK44" s="1">
        <f t="shared" si="24"/>
      </c>
      <c r="BL44" s="1">
        <f t="shared" si="40"/>
      </c>
      <c r="BM44" s="1">
        <f t="shared" si="52"/>
        <v>0</v>
      </c>
      <c r="BN44" s="1">
        <f t="shared" si="53"/>
        <v>0</v>
      </c>
    </row>
    <row r="45" spans="2:66" ht="11.25" customHeight="1">
      <c r="B45" s="11" t="str">
        <f t="shared" si="25"/>
        <v>-</v>
      </c>
      <c r="C45" s="11">
        <f t="shared" si="26"/>
        <v>0</v>
      </c>
      <c r="D45" s="11">
        <f t="shared" si="41"/>
        <v>0</v>
      </c>
      <c r="E45" s="1">
        <f t="shared" si="42"/>
        <v>0</v>
      </c>
      <c r="F45" s="79">
        <f t="shared" si="0"/>
      </c>
      <c r="G45" s="11">
        <f t="shared" si="1"/>
      </c>
      <c r="H45" s="1">
        <f t="shared" si="2"/>
      </c>
      <c r="I45" s="1">
        <f t="shared" si="3"/>
      </c>
      <c r="J45" s="1">
        <f t="shared" si="4"/>
      </c>
      <c r="K45" s="1">
        <f t="shared" si="5"/>
      </c>
      <c r="L45" s="1">
        <f t="shared" si="6"/>
      </c>
      <c r="M45" s="1">
        <f t="shared" si="7"/>
      </c>
      <c r="N45" s="1">
        <f t="shared" si="8"/>
      </c>
      <c r="O45" s="1">
        <f t="shared" si="43"/>
        <v>0</v>
      </c>
      <c r="P45" s="1">
        <f t="shared" si="44"/>
        <v>6</v>
      </c>
      <c r="Q45" s="1">
        <f t="shared" si="27"/>
      </c>
      <c r="R45" s="1">
        <f t="shared" si="9"/>
      </c>
      <c r="T45" s="94">
        <f t="shared" si="28"/>
      </c>
      <c r="U45" s="94">
        <f t="shared" si="29"/>
      </c>
      <c r="V45" s="94">
        <f t="shared" si="10"/>
      </c>
      <c r="W45" s="94">
        <f t="shared" si="45"/>
        <v>0</v>
      </c>
      <c r="X45" s="10">
        <f t="shared" si="46"/>
      </c>
      <c r="Y45" s="10" t="e">
        <f t="shared" si="11"/>
        <v>#VALUE!</v>
      </c>
      <c r="Z45" s="10">
        <f t="shared" si="12"/>
      </c>
      <c r="AA45" s="1">
        <f t="shared" si="13"/>
      </c>
      <c r="AB45" s="12">
        <f t="shared" si="47"/>
        <v>0</v>
      </c>
      <c r="AC45" s="12">
        <f t="shared" si="30"/>
        <v>7</v>
      </c>
      <c r="AH45" s="16">
        <f t="shared" si="31"/>
      </c>
      <c r="AJ45" s="13">
        <f t="shared" si="54"/>
      </c>
      <c r="AK45" s="15">
        <f t="shared" si="32"/>
      </c>
      <c r="AO45" s="14">
        <f t="shared" si="33"/>
        <v>0</v>
      </c>
      <c r="AP45" s="12">
        <f t="shared" si="34"/>
        <v>0</v>
      </c>
      <c r="AQ45" s="11">
        <f t="shared" si="14"/>
      </c>
      <c r="AR45" s="11">
        <f t="shared" si="15"/>
      </c>
      <c r="AS45" s="10" t="e">
        <f t="shared" si="35"/>
        <v>#VALUE!</v>
      </c>
      <c r="AT45" s="10">
        <f t="shared" si="48"/>
      </c>
      <c r="AU45" s="1">
        <f t="shared" si="49"/>
        <v>0</v>
      </c>
      <c r="AV45" s="10">
        <f t="shared" si="36"/>
      </c>
      <c r="AW45" s="10">
        <f t="shared" si="37"/>
      </c>
      <c r="AX45" s="10">
        <f t="shared" si="38"/>
      </c>
      <c r="AZ45" s="1">
        <f t="shared" si="16"/>
      </c>
      <c r="BA45" s="11">
        <f t="shared" si="39"/>
      </c>
      <c r="BB45" s="1">
        <f t="shared" si="50"/>
        <v>0</v>
      </c>
      <c r="BC45" s="1">
        <f t="shared" si="51"/>
        <v>1</v>
      </c>
      <c r="BD45" s="1">
        <f t="shared" si="17"/>
      </c>
      <c r="BE45" s="1">
        <f t="shared" si="18"/>
      </c>
      <c r="BF45" s="1">
        <f t="shared" si="19"/>
      </c>
      <c r="BG45" s="1">
        <f t="shared" si="20"/>
      </c>
      <c r="BH45" s="1">
        <f t="shared" si="21"/>
      </c>
      <c r="BI45" s="1">
        <f t="shared" si="22"/>
      </c>
      <c r="BJ45" s="1">
        <f t="shared" si="23"/>
      </c>
      <c r="BK45" s="1">
        <f t="shared" si="24"/>
      </c>
      <c r="BL45" s="1">
        <f t="shared" si="40"/>
      </c>
      <c r="BM45" s="1">
        <f t="shared" si="52"/>
        <v>0</v>
      </c>
      <c r="BN45" s="1">
        <f t="shared" si="53"/>
        <v>0</v>
      </c>
    </row>
    <row r="46" spans="2:66" ht="11.25" customHeight="1">
      <c r="B46" s="11" t="str">
        <f t="shared" si="25"/>
        <v>-</v>
      </c>
      <c r="C46" s="11">
        <f t="shared" si="26"/>
        <v>0</v>
      </c>
      <c r="D46" s="11">
        <f t="shared" si="41"/>
        <v>0</v>
      </c>
      <c r="E46" s="1">
        <f t="shared" si="42"/>
        <v>0</v>
      </c>
      <c r="F46" s="79">
        <f t="shared" si="0"/>
      </c>
      <c r="G46" s="11">
        <f t="shared" si="1"/>
      </c>
      <c r="H46" s="1">
        <f t="shared" si="2"/>
      </c>
      <c r="I46" s="1">
        <f t="shared" si="3"/>
      </c>
      <c r="J46" s="1">
        <f t="shared" si="4"/>
      </c>
      <c r="K46" s="1">
        <f t="shared" si="5"/>
      </c>
      <c r="L46" s="1">
        <f t="shared" si="6"/>
      </c>
      <c r="M46" s="1">
        <f t="shared" si="7"/>
      </c>
      <c r="N46" s="1">
        <f t="shared" si="8"/>
      </c>
      <c r="O46" s="1">
        <f t="shared" si="43"/>
        <v>0</v>
      </c>
      <c r="P46" s="1">
        <f t="shared" si="44"/>
        <v>6</v>
      </c>
      <c r="Q46" s="1">
        <f t="shared" si="27"/>
      </c>
      <c r="R46" s="1">
        <f t="shared" si="9"/>
      </c>
      <c r="T46" s="94">
        <f t="shared" si="28"/>
      </c>
      <c r="U46" s="94">
        <f t="shared" si="29"/>
      </c>
      <c r="V46" s="94">
        <f t="shared" si="10"/>
      </c>
      <c r="W46" s="94">
        <f t="shared" si="45"/>
        <v>0</v>
      </c>
      <c r="X46" s="10">
        <f t="shared" si="46"/>
      </c>
      <c r="Y46" s="10" t="e">
        <f t="shared" si="11"/>
        <v>#VALUE!</v>
      </c>
      <c r="Z46" s="10">
        <f t="shared" si="12"/>
      </c>
      <c r="AA46" s="1">
        <f t="shared" si="13"/>
      </c>
      <c r="AB46" s="12">
        <f t="shared" si="47"/>
        <v>0</v>
      </c>
      <c r="AC46" s="12">
        <f t="shared" si="30"/>
        <v>7</v>
      </c>
      <c r="AH46" s="16">
        <f t="shared" si="31"/>
      </c>
      <c r="AJ46" s="13">
        <f t="shared" si="54"/>
      </c>
      <c r="AK46" s="15">
        <f t="shared" si="32"/>
      </c>
      <c r="AO46" s="14">
        <f t="shared" si="33"/>
        <v>0</v>
      </c>
      <c r="AP46" s="12">
        <f t="shared" si="34"/>
        <v>0</v>
      </c>
      <c r="AQ46" s="11">
        <f t="shared" si="14"/>
      </c>
      <c r="AR46" s="11">
        <f t="shared" si="15"/>
      </c>
      <c r="AS46" s="10" t="e">
        <f t="shared" si="35"/>
        <v>#VALUE!</v>
      </c>
      <c r="AT46" s="10">
        <f t="shared" si="48"/>
      </c>
      <c r="AU46" s="1">
        <f t="shared" si="49"/>
        <v>0</v>
      </c>
      <c r="AV46" s="10">
        <f t="shared" si="36"/>
      </c>
      <c r="AW46" s="10">
        <f t="shared" si="37"/>
      </c>
      <c r="AX46" s="10">
        <f t="shared" si="38"/>
      </c>
      <c r="AZ46" s="1">
        <f t="shared" si="16"/>
      </c>
      <c r="BA46" s="11">
        <f t="shared" si="39"/>
      </c>
      <c r="BB46" s="1">
        <f t="shared" si="50"/>
        <v>0</v>
      </c>
      <c r="BC46" s="1">
        <f t="shared" si="51"/>
        <v>1</v>
      </c>
      <c r="BD46" s="1">
        <f t="shared" si="17"/>
      </c>
      <c r="BE46" s="1">
        <f t="shared" si="18"/>
      </c>
      <c r="BF46" s="1">
        <f t="shared" si="19"/>
      </c>
      <c r="BG46" s="1">
        <f t="shared" si="20"/>
      </c>
      <c r="BH46" s="1">
        <f t="shared" si="21"/>
      </c>
      <c r="BI46" s="1">
        <f t="shared" si="22"/>
      </c>
      <c r="BJ46" s="1">
        <f t="shared" si="23"/>
      </c>
      <c r="BK46" s="1">
        <f t="shared" si="24"/>
      </c>
      <c r="BL46" s="1">
        <f t="shared" si="40"/>
      </c>
      <c r="BM46" s="1">
        <f t="shared" si="52"/>
        <v>0</v>
      </c>
      <c r="BN46" s="1">
        <f t="shared" si="53"/>
        <v>0</v>
      </c>
    </row>
    <row r="47" spans="2:66" ht="11.25" customHeight="1">
      <c r="B47" s="11" t="str">
        <f t="shared" si="25"/>
        <v>-</v>
      </c>
      <c r="C47" s="11">
        <f t="shared" si="26"/>
        <v>0</v>
      </c>
      <c r="D47" s="11">
        <f t="shared" si="41"/>
        <v>0</v>
      </c>
      <c r="E47" s="1">
        <f t="shared" si="42"/>
        <v>0</v>
      </c>
      <c r="F47" s="79">
        <f t="shared" si="0"/>
      </c>
      <c r="G47" s="11">
        <f t="shared" si="1"/>
      </c>
      <c r="H47" s="1">
        <f t="shared" si="2"/>
      </c>
      <c r="I47" s="1">
        <f t="shared" si="3"/>
      </c>
      <c r="J47" s="1">
        <f t="shared" si="4"/>
      </c>
      <c r="K47" s="1">
        <f t="shared" si="5"/>
      </c>
      <c r="L47" s="1">
        <f t="shared" si="6"/>
      </c>
      <c r="M47" s="1">
        <f t="shared" si="7"/>
      </c>
      <c r="N47" s="1">
        <f t="shared" si="8"/>
      </c>
      <c r="O47" s="1">
        <f t="shared" si="43"/>
        <v>0</v>
      </c>
      <c r="P47" s="1">
        <f t="shared" si="44"/>
        <v>6</v>
      </c>
      <c r="Q47" s="1">
        <f t="shared" si="27"/>
      </c>
      <c r="R47" s="1">
        <f t="shared" si="9"/>
      </c>
      <c r="T47" s="94">
        <f t="shared" si="28"/>
      </c>
      <c r="U47" s="94">
        <f t="shared" si="29"/>
      </c>
      <c r="V47" s="94">
        <f t="shared" si="10"/>
      </c>
      <c r="W47" s="94">
        <f t="shared" si="45"/>
        <v>0</v>
      </c>
      <c r="X47" s="10">
        <f t="shared" si="46"/>
      </c>
      <c r="Y47" s="10" t="e">
        <f t="shared" si="11"/>
        <v>#VALUE!</v>
      </c>
      <c r="Z47" s="10">
        <f t="shared" si="12"/>
      </c>
      <c r="AA47" s="1">
        <f t="shared" si="13"/>
      </c>
      <c r="AB47" s="12">
        <f t="shared" si="47"/>
        <v>0</v>
      </c>
      <c r="AC47" s="12">
        <f t="shared" si="30"/>
        <v>7</v>
      </c>
      <c r="AH47" s="16">
        <f t="shared" si="31"/>
      </c>
      <c r="AJ47" s="13">
        <f t="shared" si="54"/>
      </c>
      <c r="AK47" s="15">
        <f t="shared" si="32"/>
      </c>
      <c r="AO47" s="14">
        <f t="shared" si="33"/>
        <v>0</v>
      </c>
      <c r="AP47" s="12">
        <f t="shared" si="34"/>
        <v>0</v>
      </c>
      <c r="AQ47" s="11">
        <f t="shared" si="14"/>
      </c>
      <c r="AR47" s="11">
        <f t="shared" si="15"/>
      </c>
      <c r="AS47" s="10" t="e">
        <f t="shared" si="35"/>
        <v>#VALUE!</v>
      </c>
      <c r="AT47" s="10">
        <f t="shared" si="48"/>
      </c>
      <c r="AU47" s="1">
        <f t="shared" si="49"/>
        <v>0</v>
      </c>
      <c r="AV47" s="10">
        <f t="shared" si="36"/>
      </c>
      <c r="AW47" s="10">
        <f t="shared" si="37"/>
      </c>
      <c r="AX47" s="10">
        <f t="shared" si="38"/>
      </c>
      <c r="AZ47" s="1">
        <f t="shared" si="16"/>
      </c>
      <c r="BA47" s="11">
        <f t="shared" si="39"/>
      </c>
      <c r="BB47" s="1">
        <f t="shared" si="50"/>
        <v>0</v>
      </c>
      <c r="BC47" s="1">
        <f t="shared" si="51"/>
        <v>1</v>
      </c>
      <c r="BD47" s="1">
        <f t="shared" si="17"/>
      </c>
      <c r="BE47" s="1">
        <f t="shared" si="18"/>
      </c>
      <c r="BF47" s="1">
        <f t="shared" si="19"/>
      </c>
      <c r="BG47" s="1">
        <f t="shared" si="20"/>
      </c>
      <c r="BH47" s="1">
        <f t="shared" si="21"/>
      </c>
      <c r="BI47" s="1">
        <f t="shared" si="22"/>
      </c>
      <c r="BJ47" s="1">
        <f t="shared" si="23"/>
      </c>
      <c r="BK47" s="1">
        <f t="shared" si="24"/>
      </c>
      <c r="BL47" s="1">
        <f t="shared" si="40"/>
      </c>
      <c r="BM47" s="1">
        <f t="shared" si="52"/>
        <v>0</v>
      </c>
      <c r="BN47" s="1">
        <f t="shared" si="53"/>
        <v>0</v>
      </c>
    </row>
    <row r="48" spans="2:66" ht="11.25" customHeight="1">
      <c r="B48" s="11" t="str">
        <f t="shared" si="25"/>
        <v>-</v>
      </c>
      <c r="C48" s="11">
        <f t="shared" si="26"/>
        <v>0</v>
      </c>
      <c r="D48" s="11">
        <f t="shared" si="41"/>
        <v>0</v>
      </c>
      <c r="E48" s="1">
        <f t="shared" si="42"/>
        <v>0</v>
      </c>
      <c r="F48" s="79">
        <f t="shared" si="0"/>
      </c>
      <c r="G48" s="11">
        <f t="shared" si="1"/>
      </c>
      <c r="H48" s="1">
        <f t="shared" si="2"/>
      </c>
      <c r="I48" s="1">
        <f t="shared" si="3"/>
      </c>
      <c r="J48" s="1">
        <f t="shared" si="4"/>
      </c>
      <c r="K48" s="1">
        <f t="shared" si="5"/>
      </c>
      <c r="L48" s="1">
        <f t="shared" si="6"/>
      </c>
      <c r="M48" s="1">
        <f t="shared" si="7"/>
      </c>
      <c r="N48" s="1">
        <f t="shared" si="8"/>
      </c>
      <c r="O48" s="1">
        <f t="shared" si="43"/>
        <v>0</v>
      </c>
      <c r="P48" s="1">
        <f t="shared" si="44"/>
        <v>6</v>
      </c>
      <c r="Q48" s="1">
        <f t="shared" si="27"/>
      </c>
      <c r="R48" s="1">
        <f t="shared" si="9"/>
      </c>
      <c r="T48" s="94">
        <f t="shared" si="28"/>
      </c>
      <c r="U48" s="94">
        <f t="shared" si="29"/>
      </c>
      <c r="V48" s="94">
        <f t="shared" si="10"/>
      </c>
      <c r="W48" s="94">
        <f t="shared" si="45"/>
        <v>0</v>
      </c>
      <c r="X48" s="10">
        <f t="shared" si="46"/>
      </c>
      <c r="Y48" s="10" t="e">
        <f t="shared" si="11"/>
        <v>#VALUE!</v>
      </c>
      <c r="Z48" s="10">
        <f t="shared" si="12"/>
      </c>
      <c r="AA48" s="1">
        <f t="shared" si="13"/>
      </c>
      <c r="AB48" s="12">
        <f t="shared" si="47"/>
        <v>0</v>
      </c>
      <c r="AC48" s="12">
        <f t="shared" si="30"/>
        <v>7</v>
      </c>
      <c r="AH48" s="16">
        <f t="shared" si="31"/>
      </c>
      <c r="AJ48" s="13">
        <f t="shared" si="54"/>
      </c>
      <c r="AK48" s="15">
        <f t="shared" si="32"/>
      </c>
      <c r="AO48" s="14">
        <f t="shared" si="33"/>
        <v>0</v>
      </c>
      <c r="AP48" s="12">
        <f t="shared" si="34"/>
        <v>0</v>
      </c>
      <c r="AQ48" s="11">
        <f t="shared" si="14"/>
      </c>
      <c r="AR48" s="11">
        <f t="shared" si="15"/>
      </c>
      <c r="AS48" s="10" t="e">
        <f t="shared" si="35"/>
        <v>#VALUE!</v>
      </c>
      <c r="AT48" s="10">
        <f t="shared" si="48"/>
      </c>
      <c r="AU48" s="1">
        <f t="shared" si="49"/>
        <v>0</v>
      </c>
      <c r="AV48" s="10">
        <f t="shared" si="36"/>
      </c>
      <c r="AW48" s="10">
        <f t="shared" si="37"/>
      </c>
      <c r="AX48" s="10">
        <f t="shared" si="38"/>
      </c>
      <c r="AZ48" s="1">
        <f t="shared" si="16"/>
      </c>
      <c r="BA48" s="11">
        <f t="shared" si="39"/>
      </c>
      <c r="BB48" s="1">
        <f t="shared" si="50"/>
        <v>0</v>
      </c>
      <c r="BC48" s="1">
        <f t="shared" si="51"/>
        <v>1</v>
      </c>
      <c r="BD48" s="1">
        <f t="shared" si="17"/>
      </c>
      <c r="BE48" s="1">
        <f t="shared" si="18"/>
      </c>
      <c r="BF48" s="1">
        <f t="shared" si="19"/>
      </c>
      <c r="BG48" s="1">
        <f t="shared" si="20"/>
      </c>
      <c r="BH48" s="1">
        <f t="shared" si="21"/>
      </c>
      <c r="BI48" s="1">
        <f t="shared" si="22"/>
      </c>
      <c r="BJ48" s="1">
        <f t="shared" si="23"/>
      </c>
      <c r="BK48" s="1">
        <f t="shared" si="24"/>
      </c>
      <c r="BL48" s="1">
        <f t="shared" si="40"/>
      </c>
      <c r="BM48" s="1">
        <f t="shared" si="52"/>
        <v>0</v>
      </c>
      <c r="BN48" s="1">
        <f t="shared" si="53"/>
        <v>0</v>
      </c>
    </row>
    <row r="49" spans="2:66" ht="11.25" customHeight="1">
      <c r="B49" s="11" t="str">
        <f t="shared" si="25"/>
        <v>-</v>
      </c>
      <c r="C49" s="11">
        <f t="shared" si="26"/>
        <v>0</v>
      </c>
      <c r="D49" s="11">
        <f t="shared" si="41"/>
        <v>0</v>
      </c>
      <c r="E49" s="1">
        <f t="shared" si="42"/>
        <v>0</v>
      </c>
      <c r="F49" s="79">
        <f t="shared" si="0"/>
      </c>
      <c r="G49" s="11">
        <f t="shared" si="1"/>
      </c>
      <c r="H49" s="1">
        <f t="shared" si="2"/>
      </c>
      <c r="I49" s="1">
        <f t="shared" si="3"/>
      </c>
      <c r="J49" s="1">
        <f t="shared" si="4"/>
      </c>
      <c r="K49" s="1">
        <f t="shared" si="5"/>
      </c>
      <c r="L49" s="1">
        <f t="shared" si="6"/>
      </c>
      <c r="M49" s="1">
        <f t="shared" si="7"/>
      </c>
      <c r="N49" s="1">
        <f t="shared" si="8"/>
      </c>
      <c r="O49" s="1">
        <f t="shared" si="43"/>
        <v>0</v>
      </c>
      <c r="P49" s="1">
        <f t="shared" si="44"/>
        <v>6</v>
      </c>
      <c r="Q49" s="1">
        <f t="shared" si="27"/>
      </c>
      <c r="R49" s="1">
        <f t="shared" si="9"/>
      </c>
      <c r="T49" s="94">
        <f t="shared" si="28"/>
      </c>
      <c r="U49" s="94">
        <f t="shared" si="29"/>
      </c>
      <c r="V49" s="94">
        <f t="shared" si="10"/>
      </c>
      <c r="W49" s="94">
        <f t="shared" si="45"/>
        <v>0</v>
      </c>
      <c r="X49" s="10">
        <f t="shared" si="46"/>
      </c>
      <c r="Y49" s="10" t="e">
        <f t="shared" si="11"/>
        <v>#VALUE!</v>
      </c>
      <c r="Z49" s="10">
        <f t="shared" si="12"/>
      </c>
      <c r="AA49" s="1">
        <f t="shared" si="13"/>
      </c>
      <c r="AB49" s="12">
        <f t="shared" si="47"/>
        <v>0</v>
      </c>
      <c r="AC49" s="12">
        <f t="shared" si="30"/>
        <v>7</v>
      </c>
      <c r="AH49" s="16">
        <f t="shared" si="31"/>
      </c>
      <c r="AJ49" s="13">
        <f t="shared" si="54"/>
      </c>
      <c r="AK49" s="15">
        <f t="shared" si="32"/>
      </c>
      <c r="AO49" s="14">
        <f t="shared" si="33"/>
        <v>0</v>
      </c>
      <c r="AP49" s="12">
        <f t="shared" si="34"/>
        <v>0</v>
      </c>
      <c r="AQ49" s="11">
        <f t="shared" si="14"/>
      </c>
      <c r="AR49" s="11">
        <f t="shared" si="15"/>
      </c>
      <c r="AS49" s="10" t="e">
        <f t="shared" si="35"/>
        <v>#VALUE!</v>
      </c>
      <c r="AT49" s="10">
        <f t="shared" si="48"/>
      </c>
      <c r="AU49" s="1">
        <f t="shared" si="49"/>
        <v>0</v>
      </c>
      <c r="AV49" s="10">
        <f t="shared" si="36"/>
      </c>
      <c r="AW49" s="10">
        <f t="shared" si="37"/>
      </c>
      <c r="AX49" s="10">
        <f t="shared" si="38"/>
      </c>
      <c r="AZ49" s="1">
        <f t="shared" si="16"/>
      </c>
      <c r="BA49" s="11">
        <f t="shared" si="39"/>
      </c>
      <c r="BB49" s="1">
        <f t="shared" si="50"/>
        <v>0</v>
      </c>
      <c r="BC49" s="1">
        <f t="shared" si="51"/>
        <v>1</v>
      </c>
      <c r="BD49" s="1">
        <f t="shared" si="17"/>
      </c>
      <c r="BE49" s="1">
        <f t="shared" si="18"/>
      </c>
      <c r="BF49" s="1">
        <f t="shared" si="19"/>
      </c>
      <c r="BG49" s="1">
        <f t="shared" si="20"/>
      </c>
      <c r="BH49" s="1">
        <f t="shared" si="21"/>
      </c>
      <c r="BI49" s="1">
        <f t="shared" si="22"/>
      </c>
      <c r="BJ49" s="1">
        <f t="shared" si="23"/>
      </c>
      <c r="BK49" s="1">
        <f t="shared" si="24"/>
      </c>
      <c r="BL49" s="1">
        <f t="shared" si="40"/>
      </c>
      <c r="BM49" s="1">
        <f t="shared" si="52"/>
        <v>0</v>
      </c>
      <c r="BN49" s="1">
        <f t="shared" si="53"/>
        <v>0</v>
      </c>
    </row>
    <row r="50" spans="2:66" ht="11.25" customHeight="1">
      <c r="B50" s="11" t="str">
        <f t="shared" si="25"/>
        <v>-</v>
      </c>
      <c r="C50" s="11">
        <f t="shared" si="26"/>
        <v>0</v>
      </c>
      <c r="D50" s="11">
        <f t="shared" si="41"/>
        <v>0</v>
      </c>
      <c r="E50" s="1">
        <f t="shared" si="42"/>
        <v>0</v>
      </c>
      <c r="F50" s="79">
        <f t="shared" si="0"/>
      </c>
      <c r="G50" s="11">
        <f t="shared" si="1"/>
      </c>
      <c r="H50" s="1">
        <f t="shared" si="2"/>
      </c>
      <c r="I50" s="1">
        <f t="shared" si="3"/>
      </c>
      <c r="J50" s="1">
        <f t="shared" si="4"/>
      </c>
      <c r="K50" s="1">
        <f t="shared" si="5"/>
      </c>
      <c r="L50" s="1">
        <f t="shared" si="6"/>
      </c>
      <c r="M50" s="1">
        <f t="shared" si="7"/>
      </c>
      <c r="N50" s="1">
        <f t="shared" si="8"/>
      </c>
      <c r="O50" s="1">
        <f t="shared" si="43"/>
        <v>0</v>
      </c>
      <c r="P50" s="1">
        <f t="shared" si="44"/>
        <v>6</v>
      </c>
      <c r="Q50" s="1">
        <f t="shared" si="27"/>
      </c>
      <c r="R50" s="1">
        <f t="shared" si="9"/>
      </c>
      <c r="T50" s="94">
        <f t="shared" si="28"/>
      </c>
      <c r="U50" s="94">
        <f t="shared" si="29"/>
      </c>
      <c r="V50" s="94">
        <f t="shared" si="10"/>
      </c>
      <c r="W50" s="94">
        <f t="shared" si="45"/>
        <v>0</v>
      </c>
      <c r="X50" s="10">
        <f t="shared" si="46"/>
      </c>
      <c r="Y50" s="10" t="e">
        <f t="shared" si="11"/>
        <v>#VALUE!</v>
      </c>
      <c r="Z50" s="10">
        <f t="shared" si="12"/>
      </c>
      <c r="AA50" s="1">
        <f t="shared" si="13"/>
      </c>
      <c r="AB50" s="12">
        <f t="shared" si="47"/>
        <v>0</v>
      </c>
      <c r="AC50" s="12">
        <f t="shared" si="30"/>
        <v>7</v>
      </c>
      <c r="AH50" s="16">
        <f t="shared" si="31"/>
      </c>
      <c r="AJ50" s="13">
        <f t="shared" si="54"/>
      </c>
      <c r="AK50" s="15">
        <f t="shared" si="32"/>
      </c>
      <c r="AO50" s="14">
        <f t="shared" si="33"/>
        <v>0</v>
      </c>
      <c r="AP50" s="12">
        <f t="shared" si="34"/>
        <v>0</v>
      </c>
      <c r="AQ50" s="11">
        <f t="shared" si="14"/>
      </c>
      <c r="AR50" s="11">
        <f t="shared" si="15"/>
      </c>
      <c r="AS50" s="10" t="e">
        <f t="shared" si="35"/>
        <v>#VALUE!</v>
      </c>
      <c r="AT50" s="10">
        <f t="shared" si="48"/>
      </c>
      <c r="AU50" s="1">
        <f t="shared" si="49"/>
        <v>0</v>
      </c>
      <c r="AV50" s="10">
        <f t="shared" si="36"/>
      </c>
      <c r="AW50" s="10">
        <f t="shared" si="37"/>
      </c>
      <c r="AX50" s="10">
        <f t="shared" si="38"/>
      </c>
      <c r="AZ50" s="1">
        <f t="shared" si="16"/>
      </c>
      <c r="BA50" s="11">
        <f t="shared" si="39"/>
      </c>
      <c r="BB50" s="1">
        <f t="shared" si="50"/>
        <v>0</v>
      </c>
      <c r="BC50" s="1">
        <f t="shared" si="51"/>
        <v>1</v>
      </c>
      <c r="BD50" s="1">
        <f t="shared" si="17"/>
      </c>
      <c r="BE50" s="1">
        <f t="shared" si="18"/>
      </c>
      <c r="BF50" s="1">
        <f t="shared" si="19"/>
      </c>
      <c r="BG50" s="1">
        <f t="shared" si="20"/>
      </c>
      <c r="BH50" s="1">
        <f t="shared" si="21"/>
      </c>
      <c r="BI50" s="1">
        <f t="shared" si="22"/>
      </c>
      <c r="BJ50" s="1">
        <f t="shared" si="23"/>
      </c>
      <c r="BK50" s="1">
        <f t="shared" si="24"/>
      </c>
      <c r="BL50" s="1">
        <f t="shared" si="40"/>
      </c>
      <c r="BM50" s="1">
        <f t="shared" si="52"/>
        <v>0</v>
      </c>
      <c r="BN50" s="1">
        <f t="shared" si="53"/>
        <v>0</v>
      </c>
    </row>
    <row r="51" spans="2:66" ht="11.25" customHeight="1">
      <c r="B51" s="11" t="str">
        <f t="shared" si="25"/>
        <v>-</v>
      </c>
      <c r="C51" s="11">
        <f t="shared" si="26"/>
        <v>0</v>
      </c>
      <c r="D51" s="11">
        <f t="shared" si="41"/>
        <v>0</v>
      </c>
      <c r="E51" s="1">
        <f t="shared" si="42"/>
        <v>0</v>
      </c>
      <c r="F51" s="79">
        <f t="shared" si="0"/>
      </c>
      <c r="G51" s="11">
        <f t="shared" si="1"/>
      </c>
      <c r="H51" s="1">
        <f t="shared" si="2"/>
      </c>
      <c r="I51" s="1">
        <f t="shared" si="3"/>
      </c>
      <c r="J51" s="1">
        <f t="shared" si="4"/>
      </c>
      <c r="K51" s="1">
        <f t="shared" si="5"/>
      </c>
      <c r="L51" s="1">
        <f t="shared" si="6"/>
      </c>
      <c r="M51" s="1">
        <f t="shared" si="7"/>
      </c>
      <c r="N51" s="1">
        <f t="shared" si="8"/>
      </c>
      <c r="O51" s="1">
        <f t="shared" si="43"/>
        <v>0</v>
      </c>
      <c r="P51" s="1">
        <f t="shared" si="44"/>
        <v>6</v>
      </c>
      <c r="Q51" s="1">
        <f t="shared" si="27"/>
      </c>
      <c r="R51" s="1">
        <f t="shared" si="9"/>
      </c>
      <c r="T51" s="94">
        <f t="shared" si="28"/>
      </c>
      <c r="U51" s="94">
        <f t="shared" si="29"/>
      </c>
      <c r="V51" s="94">
        <f t="shared" si="10"/>
      </c>
      <c r="W51" s="94">
        <f t="shared" si="45"/>
        <v>0</v>
      </c>
      <c r="X51" s="10">
        <f t="shared" si="46"/>
      </c>
      <c r="Y51" s="10" t="e">
        <f t="shared" si="11"/>
        <v>#VALUE!</v>
      </c>
      <c r="Z51" s="10">
        <f t="shared" si="12"/>
      </c>
      <c r="AA51" s="1">
        <f t="shared" si="13"/>
      </c>
      <c r="AB51" s="12">
        <f t="shared" si="47"/>
        <v>0</v>
      </c>
      <c r="AC51" s="12">
        <f t="shared" si="30"/>
        <v>7</v>
      </c>
      <c r="AH51" s="16">
        <f t="shared" si="31"/>
      </c>
      <c r="AJ51" s="13">
        <f t="shared" si="54"/>
      </c>
      <c r="AK51" s="15">
        <f t="shared" si="32"/>
      </c>
      <c r="AO51" s="14">
        <f t="shared" si="33"/>
        <v>0</v>
      </c>
      <c r="AP51" s="12">
        <f t="shared" si="34"/>
        <v>0</v>
      </c>
      <c r="AQ51" s="11">
        <f t="shared" si="14"/>
      </c>
      <c r="AR51" s="11">
        <f t="shared" si="15"/>
      </c>
      <c r="AS51" s="10" t="e">
        <f t="shared" si="35"/>
        <v>#VALUE!</v>
      </c>
      <c r="AT51" s="10">
        <f t="shared" si="48"/>
      </c>
      <c r="AU51" s="1">
        <f t="shared" si="49"/>
        <v>0</v>
      </c>
      <c r="AV51" s="10">
        <f t="shared" si="36"/>
      </c>
      <c r="AW51" s="10">
        <f t="shared" si="37"/>
      </c>
      <c r="AX51" s="10">
        <f t="shared" si="38"/>
      </c>
      <c r="AZ51" s="1">
        <f t="shared" si="16"/>
      </c>
      <c r="BA51" s="11">
        <f t="shared" si="39"/>
      </c>
      <c r="BB51" s="1">
        <f t="shared" si="50"/>
        <v>0</v>
      </c>
      <c r="BC51" s="1">
        <f t="shared" si="51"/>
        <v>1</v>
      </c>
      <c r="BD51" s="1">
        <f t="shared" si="17"/>
      </c>
      <c r="BE51" s="1">
        <f t="shared" si="18"/>
      </c>
      <c r="BF51" s="1">
        <f t="shared" si="19"/>
      </c>
      <c r="BG51" s="1">
        <f t="shared" si="20"/>
      </c>
      <c r="BH51" s="1">
        <f t="shared" si="21"/>
      </c>
      <c r="BI51" s="1">
        <f t="shared" si="22"/>
      </c>
      <c r="BJ51" s="1">
        <f t="shared" si="23"/>
      </c>
      <c r="BK51" s="1">
        <f t="shared" si="24"/>
      </c>
      <c r="BL51" s="1">
        <f t="shared" si="40"/>
      </c>
      <c r="BM51" s="1">
        <f t="shared" si="52"/>
        <v>0</v>
      </c>
      <c r="BN51" s="1">
        <f t="shared" si="53"/>
        <v>0</v>
      </c>
    </row>
    <row r="52" spans="2:66" ht="11.25" customHeight="1">
      <c r="B52" s="11" t="str">
        <f t="shared" si="25"/>
        <v>-</v>
      </c>
      <c r="C52" s="11">
        <f t="shared" si="26"/>
        <v>0</v>
      </c>
      <c r="D52" s="11">
        <f t="shared" si="41"/>
        <v>0</v>
      </c>
      <c r="E52" s="1">
        <f t="shared" si="42"/>
        <v>0</v>
      </c>
      <c r="F52" s="79">
        <f t="shared" si="0"/>
      </c>
      <c r="G52" s="11">
        <f t="shared" si="1"/>
      </c>
      <c r="H52" s="1">
        <f t="shared" si="2"/>
      </c>
      <c r="I52" s="1">
        <f t="shared" si="3"/>
      </c>
      <c r="J52" s="1">
        <f t="shared" si="4"/>
      </c>
      <c r="K52" s="1">
        <f t="shared" si="5"/>
      </c>
      <c r="L52" s="1">
        <f t="shared" si="6"/>
      </c>
      <c r="M52" s="1">
        <f t="shared" si="7"/>
      </c>
      <c r="N52" s="1">
        <f t="shared" si="8"/>
      </c>
      <c r="O52" s="1">
        <f t="shared" si="43"/>
        <v>0</v>
      </c>
      <c r="P52" s="1">
        <f t="shared" si="44"/>
        <v>6</v>
      </c>
      <c r="Q52" s="1">
        <f t="shared" si="27"/>
      </c>
      <c r="R52" s="1">
        <f t="shared" si="9"/>
      </c>
      <c r="T52" s="94">
        <f t="shared" si="28"/>
      </c>
      <c r="U52" s="94">
        <f t="shared" si="29"/>
      </c>
      <c r="V52" s="94">
        <f t="shared" si="10"/>
      </c>
      <c r="W52" s="94">
        <f t="shared" si="45"/>
        <v>0</v>
      </c>
      <c r="X52" s="10">
        <f t="shared" si="46"/>
      </c>
      <c r="Y52" s="10" t="e">
        <f t="shared" si="11"/>
        <v>#VALUE!</v>
      </c>
      <c r="Z52" s="10">
        <f t="shared" si="12"/>
      </c>
      <c r="AA52" s="1">
        <f t="shared" si="13"/>
      </c>
      <c r="AB52" s="12">
        <f t="shared" si="47"/>
        <v>0</v>
      </c>
      <c r="AC52" s="12">
        <f t="shared" si="30"/>
        <v>7</v>
      </c>
      <c r="AH52" s="16">
        <f t="shared" si="31"/>
      </c>
      <c r="AJ52" s="13">
        <f t="shared" si="54"/>
      </c>
      <c r="AK52" s="15">
        <f t="shared" si="32"/>
      </c>
      <c r="AO52" s="14">
        <f t="shared" si="33"/>
        <v>0</v>
      </c>
      <c r="AP52" s="12">
        <f t="shared" si="34"/>
        <v>0</v>
      </c>
      <c r="AQ52" s="11">
        <f t="shared" si="14"/>
      </c>
      <c r="AR52" s="11">
        <f t="shared" si="15"/>
      </c>
      <c r="AS52" s="10" t="e">
        <f t="shared" si="35"/>
        <v>#VALUE!</v>
      </c>
      <c r="AT52" s="10">
        <f t="shared" si="48"/>
      </c>
      <c r="AU52" s="1">
        <f t="shared" si="49"/>
        <v>0</v>
      </c>
      <c r="AV52" s="10">
        <f t="shared" si="36"/>
      </c>
      <c r="AW52" s="10">
        <f t="shared" si="37"/>
      </c>
      <c r="AX52" s="10">
        <f t="shared" si="38"/>
      </c>
      <c r="AZ52" s="1">
        <f t="shared" si="16"/>
      </c>
      <c r="BA52" s="11">
        <f t="shared" si="39"/>
      </c>
      <c r="BB52" s="1">
        <f t="shared" si="50"/>
        <v>0</v>
      </c>
      <c r="BC52" s="1">
        <f t="shared" si="51"/>
        <v>1</v>
      </c>
      <c r="BD52" s="1">
        <f t="shared" si="17"/>
      </c>
      <c r="BE52" s="1">
        <f t="shared" si="18"/>
      </c>
      <c r="BF52" s="1">
        <f t="shared" si="19"/>
      </c>
      <c r="BG52" s="1">
        <f t="shared" si="20"/>
      </c>
      <c r="BH52" s="1">
        <f t="shared" si="21"/>
      </c>
      <c r="BI52" s="1">
        <f t="shared" si="22"/>
      </c>
      <c r="BJ52" s="1">
        <f t="shared" si="23"/>
      </c>
      <c r="BK52" s="1">
        <f t="shared" si="24"/>
      </c>
      <c r="BL52" s="1">
        <f t="shared" si="40"/>
      </c>
      <c r="BM52" s="1">
        <f t="shared" si="52"/>
        <v>0</v>
      </c>
      <c r="BN52" s="1">
        <f t="shared" si="53"/>
        <v>0</v>
      </c>
    </row>
    <row r="53" spans="2:66" ht="11.25" customHeight="1">
      <c r="B53" s="11" t="str">
        <f t="shared" si="25"/>
        <v>-</v>
      </c>
      <c r="C53" s="11">
        <f t="shared" si="26"/>
        <v>0</v>
      </c>
      <c r="D53" s="11">
        <f t="shared" si="41"/>
        <v>0</v>
      </c>
      <c r="E53" s="1">
        <f t="shared" si="42"/>
        <v>0</v>
      </c>
      <c r="F53" s="79">
        <f t="shared" si="0"/>
      </c>
      <c r="G53" s="11">
        <f t="shared" si="1"/>
      </c>
      <c r="H53" s="1">
        <f t="shared" si="2"/>
      </c>
      <c r="I53" s="1">
        <f t="shared" si="3"/>
      </c>
      <c r="J53" s="1">
        <f t="shared" si="4"/>
      </c>
      <c r="K53" s="1">
        <f t="shared" si="5"/>
      </c>
      <c r="L53" s="1">
        <f t="shared" si="6"/>
      </c>
      <c r="M53" s="1">
        <f t="shared" si="7"/>
      </c>
      <c r="N53" s="1">
        <f t="shared" si="8"/>
      </c>
      <c r="O53" s="1">
        <f t="shared" si="43"/>
        <v>0</v>
      </c>
      <c r="P53" s="1">
        <f t="shared" si="44"/>
        <v>6</v>
      </c>
      <c r="Q53" s="1">
        <f t="shared" si="27"/>
      </c>
      <c r="R53" s="1">
        <f t="shared" si="9"/>
      </c>
      <c r="T53" s="94">
        <f t="shared" si="28"/>
      </c>
      <c r="U53" s="94">
        <f t="shared" si="29"/>
      </c>
      <c r="V53" s="94">
        <f t="shared" si="10"/>
      </c>
      <c r="W53" s="94">
        <f t="shared" si="45"/>
        <v>0</v>
      </c>
      <c r="X53" s="10">
        <f t="shared" si="46"/>
      </c>
      <c r="Y53" s="10" t="e">
        <f t="shared" si="11"/>
        <v>#VALUE!</v>
      </c>
      <c r="Z53" s="10">
        <f t="shared" si="12"/>
      </c>
      <c r="AA53" s="1">
        <f t="shared" si="13"/>
      </c>
      <c r="AB53" s="12">
        <f t="shared" si="47"/>
        <v>0</v>
      </c>
      <c r="AC53" s="12">
        <f t="shared" si="30"/>
        <v>7</v>
      </c>
      <c r="AH53" s="16">
        <f t="shared" si="31"/>
      </c>
      <c r="AJ53" s="13">
        <f t="shared" si="54"/>
      </c>
      <c r="AK53" s="15">
        <f t="shared" si="32"/>
      </c>
      <c r="AO53" s="14">
        <f t="shared" si="33"/>
        <v>0</v>
      </c>
      <c r="AP53" s="12">
        <f t="shared" si="34"/>
        <v>0</v>
      </c>
      <c r="AQ53" s="11">
        <f t="shared" si="14"/>
      </c>
      <c r="AR53" s="11">
        <f t="shared" si="15"/>
      </c>
      <c r="AS53" s="10" t="e">
        <f t="shared" si="35"/>
        <v>#VALUE!</v>
      </c>
      <c r="AT53" s="10">
        <f t="shared" si="48"/>
      </c>
      <c r="AU53" s="1">
        <f t="shared" si="49"/>
        <v>0</v>
      </c>
      <c r="AV53" s="10">
        <f t="shared" si="36"/>
      </c>
      <c r="AW53" s="10">
        <f t="shared" si="37"/>
      </c>
      <c r="AX53" s="10">
        <f t="shared" si="38"/>
      </c>
      <c r="AZ53" s="1">
        <f t="shared" si="16"/>
      </c>
      <c r="BA53" s="11">
        <f t="shared" si="39"/>
      </c>
      <c r="BB53" s="1">
        <f t="shared" si="50"/>
        <v>0</v>
      </c>
      <c r="BC53" s="1">
        <f t="shared" si="51"/>
        <v>1</v>
      </c>
      <c r="BD53" s="1">
        <f t="shared" si="17"/>
      </c>
      <c r="BE53" s="1">
        <f t="shared" si="18"/>
      </c>
      <c r="BF53" s="1">
        <f t="shared" si="19"/>
      </c>
      <c r="BG53" s="1">
        <f t="shared" si="20"/>
      </c>
      <c r="BH53" s="1">
        <f t="shared" si="21"/>
      </c>
      <c r="BI53" s="1">
        <f t="shared" si="22"/>
      </c>
      <c r="BJ53" s="1">
        <f t="shared" si="23"/>
      </c>
      <c r="BK53" s="1">
        <f t="shared" si="24"/>
      </c>
      <c r="BL53" s="1">
        <f t="shared" si="40"/>
      </c>
      <c r="BM53" s="1">
        <f t="shared" si="52"/>
        <v>0</v>
      </c>
      <c r="BN53" s="1">
        <f t="shared" si="53"/>
        <v>0</v>
      </c>
    </row>
    <row r="54" spans="5:66" ht="11.25" customHeight="1">
      <c r="E54" s="1"/>
      <c r="Q54" s="1">
        <f t="shared" si="27"/>
      </c>
      <c r="T54" s="94"/>
      <c r="U54" s="94"/>
      <c r="AB54" s="12"/>
      <c r="AH54" s="16"/>
      <c r="AJ54" s="13"/>
      <c r="AP54" s="12"/>
      <c r="AQ54" s="11"/>
      <c r="AR54" s="11"/>
      <c r="AU54" s="1"/>
      <c r="BA54" s="11">
        <f t="shared" si="39"/>
      </c>
      <c r="BM54" s="1"/>
      <c r="BN54" s="1"/>
    </row>
    <row r="55" spans="5:66" ht="11.25" customHeight="1">
      <c r="E55" s="1"/>
      <c r="Q55" s="1">
        <f t="shared" si="27"/>
      </c>
      <c r="T55" s="94"/>
      <c r="U55" s="94"/>
      <c r="AB55" s="12"/>
      <c r="AH55" s="16"/>
      <c r="AJ55" s="13"/>
      <c r="AP55" s="12"/>
      <c r="AQ55" s="11"/>
      <c r="AR55" s="11"/>
      <c r="AU55" s="1"/>
      <c r="BA55" s="11">
        <f t="shared" si="39"/>
      </c>
      <c r="BM55" s="1"/>
      <c r="BN55" s="1"/>
    </row>
    <row r="56" spans="5:66" ht="11.25" customHeight="1">
      <c r="E56" s="1"/>
      <c r="Q56" s="1">
        <f t="shared" si="27"/>
      </c>
      <c r="T56" s="94"/>
      <c r="U56" s="94"/>
      <c r="AB56" s="12"/>
      <c r="AH56" s="16"/>
      <c r="AJ56" s="13"/>
      <c r="AP56" s="12"/>
      <c r="AQ56" s="11"/>
      <c r="AR56" s="11"/>
      <c r="AU56" s="1"/>
      <c r="BA56" s="11">
        <f t="shared" si="39"/>
      </c>
      <c r="BM56" s="1"/>
      <c r="BN56" s="1"/>
    </row>
    <row r="57" spans="5:66" ht="11.25" customHeight="1">
      <c r="E57" s="1"/>
      <c r="Q57" s="1">
        <f t="shared" si="27"/>
      </c>
      <c r="T57" s="94"/>
      <c r="U57" s="94"/>
      <c r="AB57" s="12"/>
      <c r="AH57" s="16"/>
      <c r="AI57" s="41"/>
      <c r="AJ57" s="13"/>
      <c r="AP57" s="12"/>
      <c r="AQ57" s="11"/>
      <c r="AR57" s="11"/>
      <c r="AU57" s="1"/>
      <c r="BA57" s="11">
        <f t="shared" si="39"/>
      </c>
      <c r="BM57" s="1"/>
      <c r="BN57" s="1"/>
    </row>
    <row r="58" spans="5:66" ht="11.25" customHeight="1">
      <c r="E58" s="1"/>
      <c r="Q58" s="1">
        <f t="shared" si="27"/>
      </c>
      <c r="T58" s="94"/>
      <c r="U58" s="94"/>
      <c r="AB58" s="12"/>
      <c r="AH58" s="16"/>
      <c r="AJ58" s="13"/>
      <c r="AP58" s="12"/>
      <c r="AQ58" s="11"/>
      <c r="AR58" s="11"/>
      <c r="AU58" s="1"/>
      <c r="BA58" s="11">
        <f t="shared" si="39"/>
      </c>
      <c r="BM58" s="1"/>
      <c r="BN58" s="1"/>
    </row>
    <row r="59" spans="5:66" ht="11.25" customHeight="1">
      <c r="E59" s="1"/>
      <c r="Q59" s="1">
        <f t="shared" si="27"/>
      </c>
      <c r="T59" s="94"/>
      <c r="U59" s="94"/>
      <c r="AB59" s="12"/>
      <c r="AH59" s="16"/>
      <c r="AJ59" s="16"/>
      <c r="AP59" s="12"/>
      <c r="AQ59" s="11"/>
      <c r="AR59" s="11"/>
      <c r="AU59" s="1"/>
      <c r="BA59" s="11">
        <f t="shared" si="39"/>
      </c>
      <c r="BM59" s="1"/>
      <c r="BN59" s="1"/>
    </row>
    <row r="60" spans="5:66" ht="11.25" customHeight="1">
      <c r="E60" s="1"/>
      <c r="Q60" s="1">
        <f t="shared" si="27"/>
      </c>
      <c r="T60" s="94"/>
      <c r="U60" s="94"/>
      <c r="AB60" s="12"/>
      <c r="AH60" s="16"/>
      <c r="AJ60" s="13"/>
      <c r="AP60" s="12"/>
      <c r="AQ60" s="11"/>
      <c r="AR60" s="11"/>
      <c r="AU60" s="1"/>
      <c r="BA60" s="11">
        <f t="shared" si="39"/>
      </c>
      <c r="BM60" s="1"/>
      <c r="BN60" s="1"/>
    </row>
    <row r="61" spans="5:66" ht="11.25" customHeight="1">
      <c r="E61" s="1"/>
      <c r="Q61" s="1">
        <f t="shared" si="27"/>
      </c>
      <c r="T61" s="94"/>
      <c r="U61" s="94"/>
      <c r="AB61" s="12"/>
      <c r="AH61" s="16"/>
      <c r="AJ61" s="13"/>
      <c r="AP61" s="12"/>
      <c r="AQ61" s="11"/>
      <c r="AR61" s="11"/>
      <c r="AU61" s="1"/>
      <c r="BA61" s="11">
        <f t="shared" si="39"/>
      </c>
      <c r="BM61" s="1"/>
      <c r="BN61" s="1"/>
    </row>
    <row r="62" spans="5:66" ht="11.25" customHeight="1">
      <c r="E62" s="1"/>
      <c r="Q62" s="1">
        <f t="shared" si="27"/>
      </c>
      <c r="T62" s="94"/>
      <c r="U62" s="94"/>
      <c r="AB62" s="12"/>
      <c r="AH62" s="16"/>
      <c r="AI62" s="41"/>
      <c r="AJ62" s="13"/>
      <c r="AP62" s="12"/>
      <c r="AQ62" s="11"/>
      <c r="AR62" s="11"/>
      <c r="AU62" s="1"/>
      <c r="BA62" s="11">
        <f t="shared" si="39"/>
      </c>
      <c r="BM62" s="1"/>
      <c r="BN62" s="1"/>
    </row>
    <row r="63" spans="5:66" ht="11.25" customHeight="1">
      <c r="E63" s="1"/>
      <c r="Q63" s="1">
        <f t="shared" si="27"/>
      </c>
      <c r="T63" s="94"/>
      <c r="U63" s="94"/>
      <c r="AB63" s="12"/>
      <c r="AH63" s="13"/>
      <c r="AJ63" s="16"/>
      <c r="AP63" s="12"/>
      <c r="AQ63" s="11"/>
      <c r="AR63" s="11"/>
      <c r="AU63" s="1"/>
      <c r="BA63" s="11">
        <f t="shared" si="39"/>
      </c>
      <c r="BM63" s="1"/>
      <c r="BN63" s="1"/>
    </row>
    <row r="64" spans="5:66" ht="11.25" customHeight="1">
      <c r="E64" s="1"/>
      <c r="Q64" s="1">
        <f t="shared" si="27"/>
      </c>
      <c r="T64" s="94"/>
      <c r="U64" s="94"/>
      <c r="AB64" s="12"/>
      <c r="AH64" s="16"/>
      <c r="AJ64" s="13"/>
      <c r="AP64" s="12"/>
      <c r="AQ64" s="11"/>
      <c r="AR64" s="11"/>
      <c r="AU64" s="1"/>
      <c r="BA64" s="11">
        <f t="shared" si="39"/>
      </c>
      <c r="BM64" s="1"/>
      <c r="BN64" s="1"/>
    </row>
    <row r="65" spans="5:66" ht="11.25" customHeight="1">
      <c r="E65" s="1"/>
      <c r="Q65" s="1">
        <f t="shared" si="27"/>
      </c>
      <c r="T65" s="94"/>
      <c r="U65" s="94"/>
      <c r="AB65" s="12"/>
      <c r="AH65" s="13"/>
      <c r="AJ65" s="16"/>
      <c r="AP65" s="12"/>
      <c r="AQ65" s="11"/>
      <c r="AR65" s="11"/>
      <c r="AU65" s="1"/>
      <c r="BA65" s="11">
        <f t="shared" si="39"/>
      </c>
      <c r="BM65" s="1"/>
      <c r="BN65" s="1"/>
    </row>
    <row r="66" spans="5:66" ht="11.25" customHeight="1">
      <c r="E66" s="1"/>
      <c r="Q66" s="1">
        <f t="shared" si="27"/>
      </c>
      <c r="T66" s="94"/>
      <c r="U66" s="94"/>
      <c r="AB66" s="12"/>
      <c r="AH66" s="16"/>
      <c r="AJ66" s="13"/>
      <c r="AP66" s="12"/>
      <c r="AQ66" s="11"/>
      <c r="AR66" s="11"/>
      <c r="AU66" s="1"/>
      <c r="BA66" s="11">
        <f t="shared" si="39"/>
      </c>
      <c r="BM66" s="1"/>
      <c r="BN66" s="1"/>
    </row>
    <row r="67" spans="5:66" ht="11.25" customHeight="1">
      <c r="E67" s="1"/>
      <c r="Q67" s="1">
        <f t="shared" si="27"/>
      </c>
      <c r="T67" s="94"/>
      <c r="U67" s="94"/>
      <c r="AB67" s="12"/>
      <c r="AH67" s="13"/>
      <c r="AJ67" s="16"/>
      <c r="AP67" s="12"/>
      <c r="AQ67" s="11"/>
      <c r="AR67" s="11"/>
      <c r="AU67" s="1"/>
      <c r="BA67" s="11">
        <f t="shared" si="39"/>
      </c>
      <c r="BM67" s="1"/>
      <c r="BN67" s="1"/>
    </row>
    <row r="68" spans="5:66" ht="11.25" customHeight="1">
      <c r="E68" s="1"/>
      <c r="Q68" s="1">
        <f t="shared" si="27"/>
      </c>
      <c r="T68" s="94"/>
      <c r="U68" s="94"/>
      <c r="AB68" s="12"/>
      <c r="AH68" s="13"/>
      <c r="AJ68" s="16"/>
      <c r="AP68" s="12"/>
      <c r="AQ68" s="11"/>
      <c r="AR68" s="11"/>
      <c r="AU68" s="1"/>
      <c r="BA68" s="11">
        <f t="shared" si="39"/>
      </c>
      <c r="BM68" s="1"/>
      <c r="BN68" s="1"/>
    </row>
    <row r="69" spans="5:66" ht="11.25" customHeight="1">
      <c r="E69" s="1"/>
      <c r="Q69" s="1">
        <f t="shared" si="27"/>
      </c>
      <c r="T69" s="94"/>
      <c r="U69" s="94"/>
      <c r="AB69" s="12"/>
      <c r="AH69" s="13"/>
      <c r="AJ69" s="16"/>
      <c r="AP69" s="12"/>
      <c r="AQ69" s="11"/>
      <c r="AR69" s="11"/>
      <c r="AU69" s="1"/>
      <c r="BA69" s="11">
        <f t="shared" si="39"/>
      </c>
      <c r="BM69" s="1"/>
      <c r="BN69" s="1"/>
    </row>
    <row r="70" spans="5:66" ht="11.25" customHeight="1">
      <c r="E70" s="1"/>
      <c r="Q70" s="1">
        <f t="shared" si="27"/>
      </c>
      <c r="T70" s="94"/>
      <c r="U70" s="94"/>
      <c r="AB70" s="12"/>
      <c r="AH70" s="16"/>
      <c r="AJ70" s="13"/>
      <c r="AP70" s="12"/>
      <c r="AQ70" s="11"/>
      <c r="AR70" s="11"/>
      <c r="AU70" s="1"/>
      <c r="BA70" s="11">
        <f t="shared" si="39"/>
      </c>
      <c r="BM70" s="1"/>
      <c r="BN70" s="1"/>
    </row>
    <row r="71" spans="5:66" ht="11.25" customHeight="1">
      <c r="E71" s="1"/>
      <c r="Q71" s="1">
        <f t="shared" si="27"/>
      </c>
      <c r="T71" s="94"/>
      <c r="U71" s="94"/>
      <c r="AB71" s="12"/>
      <c r="AH71" s="16"/>
      <c r="AJ71" s="13"/>
      <c r="AP71" s="12"/>
      <c r="AQ71" s="11"/>
      <c r="AR71" s="11"/>
      <c r="AU71" s="1"/>
      <c r="BA71" s="11">
        <f t="shared" si="39"/>
      </c>
      <c r="BM71" s="1"/>
      <c r="BN71" s="1"/>
    </row>
    <row r="72" spans="5:66" ht="11.25" customHeight="1">
      <c r="E72" s="1"/>
      <c r="Q72" s="1">
        <f t="shared" si="27"/>
      </c>
      <c r="T72" s="94"/>
      <c r="U72" s="94"/>
      <c r="AB72" s="12"/>
      <c r="AH72" s="16"/>
      <c r="AJ72" s="13"/>
      <c r="AP72" s="12"/>
      <c r="AQ72" s="11"/>
      <c r="AR72" s="11"/>
      <c r="AU72" s="1"/>
      <c r="BA72" s="11">
        <f t="shared" si="39"/>
      </c>
      <c r="BM72" s="1"/>
      <c r="BN72" s="1"/>
    </row>
    <row r="73" spans="5:66" ht="11.25" customHeight="1">
      <c r="E73" s="1"/>
      <c r="Q73" s="1">
        <f t="shared" si="27"/>
      </c>
      <c r="T73" s="94"/>
      <c r="U73" s="94"/>
      <c r="AB73" s="12"/>
      <c r="AH73" s="13"/>
      <c r="AJ73" s="16"/>
      <c r="AP73" s="12"/>
      <c r="AQ73" s="11"/>
      <c r="AR73" s="11"/>
      <c r="AU73" s="1"/>
      <c r="BA73" s="11">
        <f t="shared" si="39"/>
      </c>
      <c r="BM73" s="1"/>
      <c r="BN73" s="1"/>
    </row>
    <row r="74" spans="5:66" ht="11.25" customHeight="1">
      <c r="E74" s="1"/>
      <c r="Q74" s="1">
        <f t="shared" si="27"/>
      </c>
      <c r="T74" s="94"/>
      <c r="U74" s="94"/>
      <c r="AB74" s="12"/>
      <c r="AH74" s="16"/>
      <c r="AJ74" s="13"/>
      <c r="AP74" s="12"/>
      <c r="AQ74" s="11"/>
      <c r="AR74" s="11"/>
      <c r="AU74" s="1"/>
      <c r="BA74" s="11">
        <f t="shared" si="39"/>
      </c>
      <c r="BM74" s="1"/>
      <c r="BN74" s="1"/>
    </row>
    <row r="75" spans="5:66" ht="11.25" customHeight="1">
      <c r="E75" s="1"/>
      <c r="Q75" s="1">
        <f t="shared" si="27"/>
      </c>
      <c r="T75" s="94"/>
      <c r="U75" s="94"/>
      <c r="AB75" s="12"/>
      <c r="AH75" s="16"/>
      <c r="AJ75" s="13"/>
      <c r="AP75" s="12"/>
      <c r="AQ75" s="11"/>
      <c r="AR75" s="11"/>
      <c r="AU75" s="1"/>
      <c r="BA75" s="11">
        <f t="shared" si="39"/>
      </c>
      <c r="BM75" s="1"/>
      <c r="BN75" s="1"/>
    </row>
    <row r="76" spans="5:66" ht="11.25" customHeight="1">
      <c r="E76" s="1"/>
      <c r="Q76" s="1">
        <f t="shared" si="27"/>
      </c>
      <c r="T76" s="94"/>
      <c r="U76" s="94"/>
      <c r="AB76" s="12"/>
      <c r="AH76" s="16"/>
      <c r="AJ76" s="13"/>
      <c r="AP76" s="12"/>
      <c r="AQ76" s="11"/>
      <c r="AR76" s="11"/>
      <c r="AU76" s="1"/>
      <c r="BA76" s="11">
        <f t="shared" si="39"/>
      </c>
      <c r="BM76" s="1"/>
      <c r="BN76" s="1"/>
    </row>
    <row r="77" spans="5:66" ht="11.25" customHeight="1">
      <c r="E77" s="1"/>
      <c r="Q77" s="1">
        <f aca="true" t="shared" si="55" ref="Q77:Q140">IF(S77="★",AD77,"")</f>
      </c>
      <c r="T77" s="94"/>
      <c r="U77" s="94"/>
      <c r="AB77" s="12"/>
      <c r="AH77" s="16"/>
      <c r="AJ77" s="13"/>
      <c r="AP77" s="12"/>
      <c r="AQ77" s="11"/>
      <c r="AR77" s="11"/>
      <c r="AU77" s="1"/>
      <c r="BA77" s="11">
        <f aca="true" t="shared" si="56" ref="BA77:BA140">IF(AY77="★",AN77,"")</f>
      </c>
      <c r="BM77" s="1"/>
      <c r="BN77" s="1"/>
    </row>
    <row r="78" spans="5:66" ht="11.25" customHeight="1">
      <c r="E78" s="1"/>
      <c r="Q78" s="1">
        <f t="shared" si="55"/>
      </c>
      <c r="T78" s="94"/>
      <c r="U78" s="94"/>
      <c r="AB78" s="12"/>
      <c r="AH78" s="16"/>
      <c r="AJ78" s="13"/>
      <c r="AP78" s="12"/>
      <c r="AQ78" s="11"/>
      <c r="AR78" s="11"/>
      <c r="AU78" s="1"/>
      <c r="BA78" s="11">
        <f t="shared" si="56"/>
      </c>
      <c r="BM78" s="1"/>
      <c r="BN78" s="1"/>
    </row>
    <row r="79" spans="5:66" ht="11.25" customHeight="1">
      <c r="E79" s="1"/>
      <c r="Q79" s="1">
        <f t="shared" si="55"/>
      </c>
      <c r="T79" s="94"/>
      <c r="U79" s="94"/>
      <c r="AB79" s="12"/>
      <c r="AH79" s="16"/>
      <c r="AJ79" s="13"/>
      <c r="AP79" s="12"/>
      <c r="AQ79" s="11"/>
      <c r="AR79" s="11"/>
      <c r="AU79" s="1"/>
      <c r="BA79" s="11">
        <f t="shared" si="56"/>
      </c>
      <c r="BM79" s="1"/>
      <c r="BN79" s="1"/>
    </row>
    <row r="80" spans="5:66" ht="11.25" customHeight="1">
      <c r="E80" s="1"/>
      <c r="Q80" s="1">
        <f t="shared" si="55"/>
      </c>
      <c r="T80" s="94"/>
      <c r="U80" s="94"/>
      <c r="AB80" s="12"/>
      <c r="AH80" s="13"/>
      <c r="AJ80" s="16"/>
      <c r="AP80" s="12"/>
      <c r="AQ80" s="11"/>
      <c r="AR80" s="11"/>
      <c r="AU80" s="1"/>
      <c r="BA80" s="11">
        <f t="shared" si="56"/>
      </c>
      <c r="BM80" s="1"/>
      <c r="BN80" s="1"/>
    </row>
    <row r="81" spans="5:66" ht="11.25" customHeight="1">
      <c r="E81" s="1"/>
      <c r="Q81" s="1">
        <f t="shared" si="55"/>
      </c>
      <c r="T81" s="94"/>
      <c r="U81" s="94"/>
      <c r="AB81" s="12"/>
      <c r="AH81" s="13"/>
      <c r="AJ81" s="16"/>
      <c r="AP81" s="12"/>
      <c r="AQ81" s="11"/>
      <c r="AR81" s="11"/>
      <c r="AU81" s="1"/>
      <c r="BA81" s="11">
        <f t="shared" si="56"/>
      </c>
      <c r="BM81" s="1"/>
      <c r="BN81" s="1"/>
    </row>
    <row r="82" spans="5:66" ht="11.25" customHeight="1">
      <c r="E82" s="1"/>
      <c r="Q82" s="1">
        <f t="shared" si="55"/>
      </c>
      <c r="T82" s="94"/>
      <c r="U82" s="94"/>
      <c r="AB82" s="12"/>
      <c r="AH82" s="16"/>
      <c r="AJ82" s="13"/>
      <c r="AP82" s="12"/>
      <c r="AQ82" s="11"/>
      <c r="AR82" s="11"/>
      <c r="AU82" s="1"/>
      <c r="BA82" s="11">
        <f t="shared" si="56"/>
      </c>
      <c r="BM82" s="1"/>
      <c r="BN82" s="1"/>
    </row>
    <row r="83" spans="5:66" ht="11.25" customHeight="1">
      <c r="E83" s="1"/>
      <c r="Q83" s="1">
        <f t="shared" si="55"/>
      </c>
      <c r="T83" s="94"/>
      <c r="U83" s="94"/>
      <c r="AB83" s="12"/>
      <c r="AH83" s="16"/>
      <c r="AJ83" s="13"/>
      <c r="AP83" s="12"/>
      <c r="AQ83" s="11"/>
      <c r="AR83" s="11"/>
      <c r="AU83" s="1"/>
      <c r="BA83" s="11">
        <f t="shared" si="56"/>
      </c>
      <c r="BM83" s="1"/>
      <c r="BN83" s="1"/>
    </row>
    <row r="84" spans="5:66" ht="11.25" customHeight="1">
      <c r="E84" s="1"/>
      <c r="Q84" s="1">
        <f t="shared" si="55"/>
      </c>
      <c r="T84" s="94"/>
      <c r="U84" s="94"/>
      <c r="AB84" s="12"/>
      <c r="AH84" s="13"/>
      <c r="AJ84" s="16"/>
      <c r="AP84" s="12"/>
      <c r="AQ84" s="11"/>
      <c r="AR84" s="11"/>
      <c r="AU84" s="1"/>
      <c r="BA84" s="11">
        <f t="shared" si="56"/>
      </c>
      <c r="BM84" s="1"/>
      <c r="BN84" s="1"/>
    </row>
    <row r="85" spans="5:66" ht="11.25" customHeight="1">
      <c r="E85" s="1"/>
      <c r="Q85" s="1">
        <f t="shared" si="55"/>
      </c>
      <c r="T85" s="94"/>
      <c r="U85" s="94"/>
      <c r="AB85" s="12"/>
      <c r="AH85" s="16"/>
      <c r="AJ85" s="13"/>
      <c r="AP85" s="12"/>
      <c r="AQ85" s="11"/>
      <c r="AR85" s="11"/>
      <c r="AU85" s="1"/>
      <c r="BA85" s="11">
        <f t="shared" si="56"/>
      </c>
      <c r="BM85" s="1"/>
      <c r="BN85" s="1"/>
    </row>
    <row r="86" spans="5:66" ht="11.25" customHeight="1">
      <c r="E86" s="1"/>
      <c r="Q86" s="1">
        <f t="shared" si="55"/>
      </c>
      <c r="T86" s="94"/>
      <c r="U86" s="94"/>
      <c r="AB86" s="12"/>
      <c r="AH86" s="16"/>
      <c r="AJ86" s="13"/>
      <c r="AP86" s="12"/>
      <c r="AQ86" s="11"/>
      <c r="AR86" s="11"/>
      <c r="AU86" s="1"/>
      <c r="BA86" s="11">
        <f t="shared" si="56"/>
      </c>
      <c r="BM86" s="1"/>
      <c r="BN86" s="1"/>
    </row>
    <row r="87" spans="5:66" ht="11.25" customHeight="1">
      <c r="E87" s="1"/>
      <c r="Q87" s="1">
        <f t="shared" si="55"/>
      </c>
      <c r="T87" s="94"/>
      <c r="U87" s="94"/>
      <c r="AB87" s="12"/>
      <c r="AH87" s="13"/>
      <c r="AJ87" s="16"/>
      <c r="AP87" s="12"/>
      <c r="AQ87" s="11"/>
      <c r="AR87" s="11"/>
      <c r="AU87" s="1"/>
      <c r="BA87" s="11">
        <f t="shared" si="56"/>
      </c>
      <c r="BM87" s="1"/>
      <c r="BN87" s="1"/>
    </row>
    <row r="88" spans="5:66" ht="11.25" customHeight="1">
      <c r="E88" s="1"/>
      <c r="Q88" s="1">
        <f t="shared" si="55"/>
      </c>
      <c r="T88" s="94"/>
      <c r="U88" s="94"/>
      <c r="AB88" s="12"/>
      <c r="AH88" s="16"/>
      <c r="AJ88" s="13"/>
      <c r="AP88" s="12"/>
      <c r="AQ88" s="11"/>
      <c r="AR88" s="11"/>
      <c r="AU88" s="1"/>
      <c r="BA88" s="11">
        <f t="shared" si="56"/>
      </c>
      <c r="BM88" s="1"/>
      <c r="BN88" s="1"/>
    </row>
    <row r="89" spans="5:66" ht="11.25" customHeight="1">
      <c r="E89" s="1"/>
      <c r="Q89" s="1">
        <f t="shared" si="55"/>
      </c>
      <c r="T89" s="94"/>
      <c r="U89" s="94"/>
      <c r="AB89" s="12"/>
      <c r="AH89" s="16"/>
      <c r="AJ89" s="13"/>
      <c r="AP89" s="12"/>
      <c r="AQ89" s="11"/>
      <c r="AR89" s="11"/>
      <c r="AU89" s="1"/>
      <c r="BA89" s="11">
        <f t="shared" si="56"/>
      </c>
      <c r="BM89" s="1"/>
      <c r="BN89" s="1"/>
    </row>
    <row r="90" spans="5:66" ht="11.25" customHeight="1">
      <c r="E90" s="1"/>
      <c r="Q90" s="1">
        <f t="shared" si="55"/>
      </c>
      <c r="T90" s="94"/>
      <c r="U90" s="94"/>
      <c r="AB90" s="12"/>
      <c r="AH90" s="16"/>
      <c r="AJ90" s="13"/>
      <c r="AP90" s="12"/>
      <c r="AQ90" s="11"/>
      <c r="AR90" s="11"/>
      <c r="AU90" s="1"/>
      <c r="BA90" s="11">
        <f t="shared" si="56"/>
      </c>
      <c r="BM90" s="1"/>
      <c r="BN90" s="1"/>
    </row>
    <row r="91" spans="5:66" ht="11.25" customHeight="1">
      <c r="E91" s="1"/>
      <c r="Q91" s="1">
        <f t="shared" si="55"/>
      </c>
      <c r="T91" s="94"/>
      <c r="U91" s="94"/>
      <c r="AB91" s="12"/>
      <c r="AH91" s="16"/>
      <c r="AJ91" s="13"/>
      <c r="AP91" s="12"/>
      <c r="AQ91" s="11"/>
      <c r="AR91" s="11"/>
      <c r="AU91" s="1"/>
      <c r="BA91" s="11">
        <f t="shared" si="56"/>
      </c>
      <c r="BM91" s="1"/>
      <c r="BN91" s="1"/>
    </row>
    <row r="92" spans="5:66" ht="11.25" customHeight="1">
      <c r="E92" s="1"/>
      <c r="Q92" s="1">
        <f t="shared" si="55"/>
      </c>
      <c r="T92" s="94"/>
      <c r="U92" s="94"/>
      <c r="AB92" s="12"/>
      <c r="AH92" s="13"/>
      <c r="AJ92" s="16"/>
      <c r="AP92" s="12"/>
      <c r="AQ92" s="11"/>
      <c r="AR92" s="11"/>
      <c r="AU92" s="1"/>
      <c r="BA92" s="11">
        <f t="shared" si="56"/>
      </c>
      <c r="BM92" s="1"/>
      <c r="BN92" s="1"/>
    </row>
    <row r="93" spans="5:66" ht="11.25" customHeight="1">
      <c r="E93" s="1"/>
      <c r="Q93" s="1">
        <f t="shared" si="55"/>
      </c>
      <c r="T93" s="94"/>
      <c r="U93" s="94"/>
      <c r="AB93" s="12"/>
      <c r="AH93" s="13"/>
      <c r="AJ93" s="16"/>
      <c r="AP93" s="12"/>
      <c r="AQ93" s="11"/>
      <c r="AR93" s="11"/>
      <c r="AU93" s="1"/>
      <c r="BA93" s="11">
        <f t="shared" si="56"/>
      </c>
      <c r="BM93" s="1"/>
      <c r="BN93" s="1"/>
    </row>
    <row r="94" spans="5:66" ht="11.25" customHeight="1">
      <c r="E94" s="1"/>
      <c r="Q94" s="1">
        <f t="shared" si="55"/>
      </c>
      <c r="T94" s="94"/>
      <c r="U94" s="94"/>
      <c r="AB94" s="12"/>
      <c r="AH94" s="16"/>
      <c r="AJ94" s="13"/>
      <c r="AP94" s="12"/>
      <c r="AQ94" s="11"/>
      <c r="AR94" s="11"/>
      <c r="AU94" s="1"/>
      <c r="BA94" s="11">
        <f t="shared" si="56"/>
      </c>
      <c r="BM94" s="1"/>
      <c r="BN94" s="1"/>
    </row>
    <row r="95" spans="5:66" ht="11.25" customHeight="1">
      <c r="E95" s="1"/>
      <c r="Q95" s="1">
        <f t="shared" si="55"/>
      </c>
      <c r="T95" s="94"/>
      <c r="U95" s="94"/>
      <c r="AB95" s="12"/>
      <c r="AH95" s="16"/>
      <c r="AJ95" s="13"/>
      <c r="AP95" s="12"/>
      <c r="AQ95" s="11"/>
      <c r="AR95" s="11"/>
      <c r="AU95" s="1"/>
      <c r="BA95" s="11">
        <f t="shared" si="56"/>
      </c>
      <c r="BM95" s="1"/>
      <c r="BN95" s="1"/>
    </row>
    <row r="96" spans="5:66" ht="11.25" customHeight="1">
      <c r="E96" s="1"/>
      <c r="Q96" s="1">
        <f t="shared" si="55"/>
      </c>
      <c r="T96" s="94"/>
      <c r="U96" s="94"/>
      <c r="AB96" s="12"/>
      <c r="AH96" s="13"/>
      <c r="AJ96" s="16"/>
      <c r="AP96" s="12"/>
      <c r="AQ96" s="11"/>
      <c r="AR96" s="11"/>
      <c r="AU96" s="1"/>
      <c r="BA96" s="11">
        <f t="shared" si="56"/>
      </c>
      <c r="BM96" s="1"/>
      <c r="BN96" s="1"/>
    </row>
    <row r="97" spans="5:66" ht="11.25" customHeight="1">
      <c r="E97" s="1"/>
      <c r="Q97" s="1">
        <f t="shared" si="55"/>
      </c>
      <c r="T97" s="94"/>
      <c r="U97" s="94"/>
      <c r="AB97" s="12"/>
      <c r="AH97" s="16"/>
      <c r="AJ97" s="13"/>
      <c r="AP97" s="12"/>
      <c r="AQ97" s="11"/>
      <c r="AR97" s="11"/>
      <c r="AU97" s="1"/>
      <c r="BA97" s="11">
        <f t="shared" si="56"/>
      </c>
      <c r="BM97" s="1"/>
      <c r="BN97" s="1"/>
    </row>
    <row r="98" spans="5:66" ht="11.25" customHeight="1">
      <c r="E98" s="1"/>
      <c r="Q98" s="1">
        <f t="shared" si="55"/>
      </c>
      <c r="T98" s="94"/>
      <c r="U98" s="94"/>
      <c r="AB98" s="12"/>
      <c r="AH98" s="41"/>
      <c r="AI98" s="41"/>
      <c r="AJ98" s="41"/>
      <c r="AP98" s="12"/>
      <c r="AQ98" s="11"/>
      <c r="AR98" s="11"/>
      <c r="AU98" s="1"/>
      <c r="BA98" s="11">
        <f t="shared" si="56"/>
      </c>
      <c r="BM98" s="1"/>
      <c r="BN98" s="1"/>
    </row>
    <row r="99" spans="5:66" ht="11.25" customHeight="1">
      <c r="E99" s="1"/>
      <c r="Q99" s="1">
        <f t="shared" si="55"/>
      </c>
      <c r="T99" s="94"/>
      <c r="U99" s="94"/>
      <c r="AB99" s="12"/>
      <c r="AH99" s="16"/>
      <c r="AJ99" s="13"/>
      <c r="AP99" s="12"/>
      <c r="AQ99" s="11"/>
      <c r="AR99" s="11"/>
      <c r="AU99" s="1"/>
      <c r="BA99" s="11">
        <f t="shared" si="56"/>
      </c>
      <c r="BM99" s="1"/>
      <c r="BN99" s="1"/>
    </row>
    <row r="100" spans="5:66" ht="11.25" customHeight="1">
      <c r="E100" s="1"/>
      <c r="Q100" s="1">
        <f t="shared" si="55"/>
      </c>
      <c r="T100" s="94"/>
      <c r="U100" s="94"/>
      <c r="AB100" s="12"/>
      <c r="AH100" s="13"/>
      <c r="AJ100" s="16"/>
      <c r="AP100" s="12"/>
      <c r="AQ100" s="11"/>
      <c r="AR100" s="11"/>
      <c r="AU100" s="1"/>
      <c r="BA100" s="11">
        <f t="shared" si="56"/>
      </c>
      <c r="BM100" s="1"/>
      <c r="BN100" s="1"/>
    </row>
    <row r="101" spans="5:66" ht="11.25" customHeight="1">
      <c r="E101" s="1"/>
      <c r="Q101" s="1">
        <f t="shared" si="55"/>
      </c>
      <c r="T101" s="94"/>
      <c r="U101" s="94"/>
      <c r="AB101" s="12"/>
      <c r="AH101" s="16"/>
      <c r="AJ101" s="13"/>
      <c r="AP101" s="12"/>
      <c r="AQ101" s="11"/>
      <c r="AR101" s="11"/>
      <c r="AU101" s="1"/>
      <c r="BA101" s="11">
        <f t="shared" si="56"/>
      </c>
      <c r="BM101" s="1"/>
      <c r="BN101" s="1"/>
    </row>
    <row r="102" spans="5:66" ht="11.25" customHeight="1">
      <c r="E102" s="1"/>
      <c r="Q102" s="1">
        <f t="shared" si="55"/>
      </c>
      <c r="T102" s="94"/>
      <c r="U102" s="94"/>
      <c r="AB102" s="12"/>
      <c r="AH102" s="13"/>
      <c r="AJ102" s="16"/>
      <c r="AP102" s="12"/>
      <c r="AQ102" s="11"/>
      <c r="AR102" s="11"/>
      <c r="AU102" s="1"/>
      <c r="BA102" s="11">
        <f t="shared" si="56"/>
      </c>
      <c r="BM102" s="1"/>
      <c r="BN102" s="1"/>
    </row>
    <row r="103" spans="5:66" ht="11.25" customHeight="1">
      <c r="E103" s="1"/>
      <c r="Q103" s="1">
        <f t="shared" si="55"/>
      </c>
      <c r="T103" s="94"/>
      <c r="U103" s="94"/>
      <c r="AB103" s="12"/>
      <c r="AH103" s="13"/>
      <c r="AJ103" s="16"/>
      <c r="AP103" s="12"/>
      <c r="AQ103" s="11"/>
      <c r="AR103" s="11"/>
      <c r="AU103" s="1"/>
      <c r="BA103" s="11">
        <f t="shared" si="56"/>
      </c>
      <c r="BM103" s="1"/>
      <c r="BN103" s="1"/>
    </row>
    <row r="104" spans="5:66" ht="11.25" customHeight="1">
      <c r="E104" s="1"/>
      <c r="Q104" s="1">
        <f t="shared" si="55"/>
      </c>
      <c r="T104" s="94"/>
      <c r="U104" s="94"/>
      <c r="AB104" s="12"/>
      <c r="AH104" s="13"/>
      <c r="AJ104" s="16"/>
      <c r="AP104" s="12"/>
      <c r="AQ104" s="11"/>
      <c r="AR104" s="11"/>
      <c r="AU104" s="1"/>
      <c r="BA104" s="11">
        <f t="shared" si="56"/>
      </c>
      <c r="BM104" s="1"/>
      <c r="BN104" s="1"/>
    </row>
    <row r="105" spans="5:66" ht="11.25" customHeight="1">
      <c r="E105" s="1"/>
      <c r="Q105" s="1">
        <f t="shared" si="55"/>
      </c>
      <c r="T105" s="94"/>
      <c r="U105" s="94"/>
      <c r="AB105" s="12"/>
      <c r="AH105" s="16"/>
      <c r="AJ105" s="13"/>
      <c r="AP105" s="12"/>
      <c r="AQ105" s="11"/>
      <c r="AR105" s="11"/>
      <c r="AU105" s="1"/>
      <c r="BA105" s="11">
        <f t="shared" si="56"/>
      </c>
      <c r="BM105" s="1"/>
      <c r="BN105" s="1"/>
    </row>
    <row r="106" spans="5:66" ht="11.25" customHeight="1">
      <c r="E106" s="1"/>
      <c r="Q106" s="1">
        <f t="shared" si="55"/>
      </c>
      <c r="T106" s="94"/>
      <c r="U106" s="94"/>
      <c r="AB106" s="12"/>
      <c r="AH106" s="16"/>
      <c r="AJ106" s="13"/>
      <c r="AP106" s="12"/>
      <c r="AQ106" s="11"/>
      <c r="AR106" s="11"/>
      <c r="AU106" s="1"/>
      <c r="BA106" s="11">
        <f t="shared" si="56"/>
      </c>
      <c r="BM106" s="1"/>
      <c r="BN106" s="1"/>
    </row>
    <row r="107" spans="5:66" ht="11.25" customHeight="1">
      <c r="E107" s="1"/>
      <c r="Q107" s="1">
        <f t="shared" si="55"/>
      </c>
      <c r="T107" s="94"/>
      <c r="U107" s="94"/>
      <c r="AB107" s="12"/>
      <c r="AH107" s="16"/>
      <c r="AJ107" s="13"/>
      <c r="AP107" s="12"/>
      <c r="AQ107" s="11"/>
      <c r="AR107" s="11"/>
      <c r="AU107" s="1"/>
      <c r="BA107" s="11">
        <f t="shared" si="56"/>
      </c>
      <c r="BM107" s="1"/>
      <c r="BN107" s="1"/>
    </row>
    <row r="108" spans="5:66" ht="11.25" customHeight="1">
      <c r="E108" s="1"/>
      <c r="Q108" s="1">
        <f t="shared" si="55"/>
      </c>
      <c r="T108" s="94"/>
      <c r="U108" s="94"/>
      <c r="AB108" s="12"/>
      <c r="AH108" s="13"/>
      <c r="AJ108" s="16"/>
      <c r="AP108" s="12"/>
      <c r="AQ108" s="11"/>
      <c r="AR108" s="11"/>
      <c r="AU108" s="1"/>
      <c r="BA108" s="11">
        <f t="shared" si="56"/>
      </c>
      <c r="BM108" s="1"/>
      <c r="BN108" s="1"/>
    </row>
    <row r="109" spans="5:66" ht="11.25" customHeight="1">
      <c r="E109" s="1"/>
      <c r="Q109" s="1">
        <f t="shared" si="55"/>
      </c>
      <c r="T109" s="94"/>
      <c r="U109" s="94"/>
      <c r="AB109" s="12"/>
      <c r="AH109" s="16"/>
      <c r="AJ109" s="13"/>
      <c r="AP109" s="12"/>
      <c r="AQ109" s="11"/>
      <c r="AR109" s="11"/>
      <c r="AU109" s="1"/>
      <c r="BA109" s="11">
        <f t="shared" si="56"/>
      </c>
      <c r="BM109" s="1"/>
      <c r="BN109" s="1"/>
    </row>
    <row r="110" spans="5:66" ht="11.25" customHeight="1">
      <c r="E110" s="1"/>
      <c r="Q110" s="1">
        <f t="shared" si="55"/>
      </c>
      <c r="T110" s="94"/>
      <c r="U110" s="94"/>
      <c r="AB110" s="12"/>
      <c r="AH110" s="16"/>
      <c r="AJ110" s="13"/>
      <c r="AP110" s="12"/>
      <c r="AQ110" s="11"/>
      <c r="AR110" s="11"/>
      <c r="AU110" s="1"/>
      <c r="BA110" s="11">
        <f t="shared" si="56"/>
      </c>
      <c r="BM110" s="1"/>
      <c r="BN110" s="1"/>
    </row>
    <row r="111" spans="2:66" ht="11.25" customHeight="1">
      <c r="B111" s="90"/>
      <c r="E111" s="1"/>
      <c r="Q111" s="1">
        <f t="shared" si="55"/>
      </c>
      <c r="T111" s="94"/>
      <c r="U111" s="94"/>
      <c r="AB111" s="12"/>
      <c r="AH111" s="13"/>
      <c r="AJ111" s="16"/>
      <c r="AP111" s="12"/>
      <c r="AQ111" s="11"/>
      <c r="AR111" s="11"/>
      <c r="AU111" s="1"/>
      <c r="BA111" s="11">
        <f t="shared" si="56"/>
      </c>
      <c r="BM111" s="1"/>
      <c r="BN111" s="1"/>
    </row>
    <row r="112" spans="2:66" ht="11.25" customHeight="1">
      <c r="B112" s="90"/>
      <c r="E112" s="1"/>
      <c r="Q112" s="1">
        <f t="shared" si="55"/>
      </c>
      <c r="T112" s="94"/>
      <c r="U112" s="94"/>
      <c r="AB112" s="12"/>
      <c r="AH112" s="13"/>
      <c r="AJ112" s="16"/>
      <c r="AP112" s="12"/>
      <c r="AQ112" s="11"/>
      <c r="AR112" s="11"/>
      <c r="AU112" s="1"/>
      <c r="BA112" s="11">
        <f t="shared" si="56"/>
      </c>
      <c r="BM112" s="1"/>
      <c r="BN112" s="1"/>
    </row>
    <row r="113" spans="2:66" ht="11.25" customHeight="1">
      <c r="B113" s="90"/>
      <c r="E113" s="1"/>
      <c r="Q113" s="1">
        <f t="shared" si="55"/>
      </c>
      <c r="T113" s="94"/>
      <c r="U113" s="94"/>
      <c r="AB113" s="12"/>
      <c r="AH113" s="16"/>
      <c r="AJ113" s="13"/>
      <c r="AP113" s="12"/>
      <c r="AQ113" s="11"/>
      <c r="AR113" s="11"/>
      <c r="AU113" s="1"/>
      <c r="BA113" s="11">
        <f t="shared" si="56"/>
      </c>
      <c r="BM113" s="1"/>
      <c r="BN113" s="1"/>
    </row>
    <row r="114" spans="2:66" ht="11.25" customHeight="1">
      <c r="B114" s="90"/>
      <c r="E114" s="1"/>
      <c r="Q114" s="1">
        <f t="shared" si="55"/>
      </c>
      <c r="T114" s="94"/>
      <c r="U114" s="94"/>
      <c r="AB114" s="12"/>
      <c r="AH114" s="13"/>
      <c r="AJ114" s="16"/>
      <c r="AP114" s="12"/>
      <c r="AQ114" s="11"/>
      <c r="AR114" s="11"/>
      <c r="AU114" s="1"/>
      <c r="BA114" s="11">
        <f t="shared" si="56"/>
      </c>
      <c r="BM114" s="1"/>
      <c r="BN114" s="1"/>
    </row>
    <row r="115" spans="2:66" ht="11.25" customHeight="1">
      <c r="B115" s="90"/>
      <c r="E115" s="1"/>
      <c r="Q115" s="1">
        <f t="shared" si="55"/>
      </c>
      <c r="T115" s="94"/>
      <c r="U115" s="94"/>
      <c r="AB115" s="12"/>
      <c r="AH115" s="13"/>
      <c r="AJ115" s="16"/>
      <c r="AP115" s="12"/>
      <c r="AQ115" s="11"/>
      <c r="AR115" s="11"/>
      <c r="AU115" s="1"/>
      <c r="BA115" s="11">
        <f t="shared" si="56"/>
      </c>
      <c r="BM115" s="1"/>
      <c r="BN115" s="1"/>
    </row>
    <row r="116" spans="2:66" ht="11.25" customHeight="1">
      <c r="B116" s="90"/>
      <c r="E116" s="1"/>
      <c r="Q116" s="1">
        <f t="shared" si="55"/>
      </c>
      <c r="T116" s="94"/>
      <c r="U116" s="94"/>
      <c r="AB116" s="12"/>
      <c r="AH116" s="13"/>
      <c r="AJ116" s="16"/>
      <c r="AP116" s="12"/>
      <c r="AQ116" s="11"/>
      <c r="AR116" s="11"/>
      <c r="AU116" s="1"/>
      <c r="BA116" s="11">
        <f t="shared" si="56"/>
      </c>
      <c r="BM116" s="1"/>
      <c r="BN116" s="1"/>
    </row>
    <row r="117" spans="2:66" ht="11.25" customHeight="1">
      <c r="B117" s="90"/>
      <c r="E117" s="1"/>
      <c r="Q117" s="1">
        <f t="shared" si="55"/>
      </c>
      <c r="T117" s="94"/>
      <c r="U117" s="94"/>
      <c r="AB117" s="12"/>
      <c r="AH117" s="13"/>
      <c r="AJ117" s="16"/>
      <c r="AP117" s="12"/>
      <c r="AQ117" s="11"/>
      <c r="AR117" s="11"/>
      <c r="AU117" s="1"/>
      <c r="BA117" s="11">
        <f t="shared" si="56"/>
      </c>
      <c r="BM117" s="1"/>
      <c r="BN117" s="1"/>
    </row>
    <row r="118" spans="2:66" ht="11.25" customHeight="1">
      <c r="B118" s="90"/>
      <c r="E118" s="1"/>
      <c r="Q118" s="1">
        <f t="shared" si="55"/>
      </c>
      <c r="T118" s="94"/>
      <c r="U118" s="94"/>
      <c r="AB118" s="12"/>
      <c r="AH118" s="16"/>
      <c r="AJ118" s="13"/>
      <c r="AP118" s="12"/>
      <c r="AQ118" s="11"/>
      <c r="AR118" s="11"/>
      <c r="AU118" s="1"/>
      <c r="BA118" s="11">
        <f t="shared" si="56"/>
      </c>
      <c r="BM118" s="1"/>
      <c r="BN118" s="1"/>
    </row>
    <row r="119" spans="2:66" ht="11.25" customHeight="1">
      <c r="B119" s="90"/>
      <c r="E119" s="1"/>
      <c r="Q119" s="1">
        <f t="shared" si="55"/>
      </c>
      <c r="T119" s="94"/>
      <c r="U119" s="94"/>
      <c r="AB119" s="12"/>
      <c r="AH119" s="13"/>
      <c r="AJ119" s="16"/>
      <c r="AP119" s="12"/>
      <c r="AQ119" s="11"/>
      <c r="AR119" s="11"/>
      <c r="AU119" s="1"/>
      <c r="BA119" s="11">
        <f t="shared" si="56"/>
      </c>
      <c r="BM119" s="1"/>
      <c r="BN119" s="1"/>
    </row>
    <row r="120" spans="2:66" ht="11.25" customHeight="1">
      <c r="B120" s="90"/>
      <c r="Q120" s="1">
        <f t="shared" si="55"/>
      </c>
      <c r="T120" s="94"/>
      <c r="U120" s="94"/>
      <c r="AB120" s="12"/>
      <c r="AH120" s="16"/>
      <c r="AJ120" s="13"/>
      <c r="AP120" s="12"/>
      <c r="AQ120" s="11"/>
      <c r="AR120" s="11"/>
      <c r="AU120" s="1"/>
      <c r="BA120" s="11">
        <f t="shared" si="56"/>
      </c>
      <c r="BM120" s="1"/>
      <c r="BN120" s="1"/>
    </row>
    <row r="121" spans="2:66" ht="11.25" customHeight="1">
      <c r="B121" s="90"/>
      <c r="Q121" s="1">
        <f t="shared" si="55"/>
      </c>
      <c r="T121" s="94"/>
      <c r="U121" s="94"/>
      <c r="AB121" s="12"/>
      <c r="AH121" s="16"/>
      <c r="AJ121" s="13"/>
      <c r="AP121" s="12"/>
      <c r="AQ121" s="11"/>
      <c r="AR121" s="11"/>
      <c r="AU121" s="1"/>
      <c r="BA121" s="11">
        <f t="shared" si="56"/>
      </c>
      <c r="BM121" s="1"/>
      <c r="BN121" s="1"/>
    </row>
    <row r="122" spans="2:66" ht="11.25" customHeight="1">
      <c r="B122" s="90"/>
      <c r="Q122" s="1">
        <f t="shared" si="55"/>
      </c>
      <c r="T122" s="94"/>
      <c r="U122" s="94"/>
      <c r="AB122" s="12"/>
      <c r="AH122" s="16"/>
      <c r="AJ122" s="13"/>
      <c r="AP122" s="12"/>
      <c r="AQ122" s="11"/>
      <c r="AR122" s="11"/>
      <c r="AU122" s="1"/>
      <c r="BA122" s="11">
        <f t="shared" si="56"/>
      </c>
      <c r="BM122" s="1"/>
      <c r="BN122" s="1"/>
    </row>
    <row r="123" spans="2:66" ht="11.25" customHeight="1">
      <c r="B123" s="90"/>
      <c r="Q123" s="1">
        <f t="shared" si="55"/>
      </c>
      <c r="T123" s="94"/>
      <c r="U123" s="94"/>
      <c r="AB123" s="12"/>
      <c r="AH123" s="16"/>
      <c r="AJ123" s="13"/>
      <c r="AP123" s="12"/>
      <c r="AQ123" s="11"/>
      <c r="AR123" s="11"/>
      <c r="AU123" s="1"/>
      <c r="BA123" s="11">
        <f t="shared" si="56"/>
      </c>
      <c r="BM123" s="1"/>
      <c r="BN123" s="1"/>
    </row>
    <row r="124" spans="2:66" ht="11.25" customHeight="1">
      <c r="B124" s="90"/>
      <c r="Q124" s="1">
        <f t="shared" si="55"/>
      </c>
      <c r="T124" s="94"/>
      <c r="U124" s="94"/>
      <c r="AB124" s="12"/>
      <c r="AH124" s="16"/>
      <c r="AJ124" s="13"/>
      <c r="AP124" s="12"/>
      <c r="AQ124" s="11"/>
      <c r="AR124" s="11"/>
      <c r="AU124" s="1"/>
      <c r="BA124" s="11">
        <f t="shared" si="56"/>
      </c>
      <c r="BM124" s="1"/>
      <c r="BN124" s="1"/>
    </row>
    <row r="125" spans="2:66" ht="11.25" customHeight="1">
      <c r="B125" s="90"/>
      <c r="Q125" s="1">
        <f t="shared" si="55"/>
      </c>
      <c r="T125" s="94"/>
      <c r="U125" s="94"/>
      <c r="AB125" s="12"/>
      <c r="AH125" s="16"/>
      <c r="AJ125" s="13"/>
      <c r="AP125" s="12"/>
      <c r="AQ125" s="11"/>
      <c r="AR125" s="11"/>
      <c r="AU125" s="1"/>
      <c r="BA125" s="11">
        <f t="shared" si="56"/>
      </c>
      <c r="BM125" s="1"/>
      <c r="BN125" s="1"/>
    </row>
    <row r="126" spans="2:66" ht="11.25" customHeight="1">
      <c r="B126" s="90"/>
      <c r="Q126" s="1">
        <f t="shared" si="55"/>
      </c>
      <c r="T126" s="94"/>
      <c r="U126" s="94"/>
      <c r="AB126" s="12"/>
      <c r="AH126" s="16"/>
      <c r="AJ126" s="13"/>
      <c r="AP126" s="12"/>
      <c r="AQ126" s="11"/>
      <c r="AR126" s="11"/>
      <c r="AU126" s="1"/>
      <c r="BA126" s="11">
        <f t="shared" si="56"/>
      </c>
      <c r="BM126" s="1"/>
      <c r="BN126" s="1"/>
    </row>
    <row r="127" spans="2:66" ht="11.25" customHeight="1">
      <c r="B127" s="90"/>
      <c r="Q127" s="1">
        <f t="shared" si="55"/>
      </c>
      <c r="T127" s="94"/>
      <c r="U127" s="94"/>
      <c r="AB127" s="12"/>
      <c r="AH127" s="16"/>
      <c r="AJ127" s="13"/>
      <c r="AP127" s="12"/>
      <c r="AQ127" s="11"/>
      <c r="AR127" s="11"/>
      <c r="AU127" s="1"/>
      <c r="BA127" s="11">
        <f t="shared" si="56"/>
      </c>
      <c r="BM127" s="1"/>
      <c r="BN127" s="1"/>
    </row>
    <row r="128" spans="2:66" ht="11.25" customHeight="1">
      <c r="B128" s="90"/>
      <c r="Q128" s="1">
        <f t="shared" si="55"/>
      </c>
      <c r="T128" s="94"/>
      <c r="U128" s="94"/>
      <c r="AB128" s="12"/>
      <c r="AH128" s="16"/>
      <c r="AJ128" s="13"/>
      <c r="AP128" s="12"/>
      <c r="AQ128" s="11"/>
      <c r="AR128" s="11"/>
      <c r="AU128" s="1"/>
      <c r="BA128" s="11">
        <f t="shared" si="56"/>
      </c>
      <c r="BM128" s="1"/>
      <c r="BN128" s="1"/>
    </row>
    <row r="129" spans="2:66" ht="11.25" customHeight="1">
      <c r="B129" s="90"/>
      <c r="Q129" s="1">
        <f t="shared" si="55"/>
      </c>
      <c r="T129" s="94"/>
      <c r="U129" s="94"/>
      <c r="AB129" s="12"/>
      <c r="AH129" s="16"/>
      <c r="AJ129" s="13"/>
      <c r="AP129" s="12"/>
      <c r="AQ129" s="11"/>
      <c r="AR129" s="11"/>
      <c r="AU129" s="1"/>
      <c r="BA129" s="11">
        <f t="shared" si="56"/>
      </c>
      <c r="BM129" s="1"/>
      <c r="BN129" s="1"/>
    </row>
    <row r="130" spans="2:66" ht="11.25" customHeight="1">
      <c r="B130" s="90"/>
      <c r="Q130" s="1">
        <f t="shared" si="55"/>
      </c>
      <c r="T130" s="94"/>
      <c r="U130" s="94"/>
      <c r="AB130" s="12"/>
      <c r="AH130" s="16"/>
      <c r="AJ130" s="13"/>
      <c r="AP130" s="12"/>
      <c r="AQ130" s="11"/>
      <c r="AR130" s="11"/>
      <c r="AU130" s="1"/>
      <c r="BA130" s="11">
        <f t="shared" si="56"/>
      </c>
      <c r="BM130" s="1"/>
      <c r="BN130" s="1"/>
    </row>
    <row r="131" spans="2:66" ht="11.25" customHeight="1">
      <c r="B131" s="90"/>
      <c r="Q131" s="1">
        <f t="shared" si="55"/>
      </c>
      <c r="T131" s="94"/>
      <c r="U131" s="94"/>
      <c r="AB131" s="12"/>
      <c r="AH131" s="16"/>
      <c r="AJ131" s="13"/>
      <c r="AP131" s="12"/>
      <c r="AQ131" s="11"/>
      <c r="AR131" s="11"/>
      <c r="AU131" s="1"/>
      <c r="BA131" s="11">
        <f t="shared" si="56"/>
      </c>
      <c r="BM131" s="1"/>
      <c r="BN131" s="1"/>
    </row>
    <row r="132" spans="2:66" ht="11.25" customHeight="1">
      <c r="B132" s="90"/>
      <c r="Q132" s="1">
        <f t="shared" si="55"/>
      </c>
      <c r="T132" s="94"/>
      <c r="U132" s="94"/>
      <c r="AB132" s="12"/>
      <c r="AH132" s="16"/>
      <c r="AJ132" s="13"/>
      <c r="AP132" s="12"/>
      <c r="AQ132" s="11"/>
      <c r="AR132" s="11"/>
      <c r="AU132" s="1"/>
      <c r="BA132" s="11">
        <f t="shared" si="56"/>
      </c>
      <c r="BM132" s="1"/>
      <c r="BN132" s="1"/>
    </row>
    <row r="133" spans="2:66" ht="11.25" customHeight="1">
      <c r="B133" s="90"/>
      <c r="Q133" s="1">
        <f t="shared" si="55"/>
      </c>
      <c r="T133" s="94"/>
      <c r="U133" s="94"/>
      <c r="AB133" s="12"/>
      <c r="AH133" s="16"/>
      <c r="AJ133" s="13"/>
      <c r="AP133" s="12"/>
      <c r="AQ133" s="11"/>
      <c r="AR133" s="11"/>
      <c r="AU133" s="1"/>
      <c r="BA133" s="11">
        <f t="shared" si="56"/>
      </c>
      <c r="BM133" s="1"/>
      <c r="BN133" s="1"/>
    </row>
    <row r="134" spans="2:66" ht="11.25" customHeight="1">
      <c r="B134" s="90"/>
      <c r="Q134" s="1">
        <f t="shared" si="55"/>
      </c>
      <c r="T134" s="94"/>
      <c r="U134" s="94"/>
      <c r="AB134" s="12"/>
      <c r="AH134" s="16"/>
      <c r="AJ134" s="13"/>
      <c r="AP134" s="12"/>
      <c r="AQ134" s="11"/>
      <c r="AR134" s="11"/>
      <c r="AU134" s="1"/>
      <c r="BA134" s="11">
        <f t="shared" si="56"/>
      </c>
      <c r="BM134" s="1"/>
      <c r="BN134" s="1"/>
    </row>
    <row r="135" spans="2:66" ht="11.25" customHeight="1">
      <c r="B135" s="90"/>
      <c r="Q135" s="1">
        <f t="shared" si="55"/>
      </c>
      <c r="T135" s="94"/>
      <c r="U135" s="94"/>
      <c r="AB135" s="12"/>
      <c r="AH135" s="16"/>
      <c r="AJ135" s="13"/>
      <c r="AP135" s="12"/>
      <c r="AQ135" s="11"/>
      <c r="AR135" s="11"/>
      <c r="AU135" s="1"/>
      <c r="BA135" s="11">
        <f t="shared" si="56"/>
      </c>
      <c r="BM135" s="1"/>
      <c r="BN135" s="1"/>
    </row>
    <row r="136" spans="2:66" ht="11.25" customHeight="1">
      <c r="B136" s="90"/>
      <c r="Q136" s="1">
        <f t="shared" si="55"/>
      </c>
      <c r="T136" s="94"/>
      <c r="U136" s="94"/>
      <c r="AB136" s="12"/>
      <c r="AH136" s="16"/>
      <c r="AJ136" s="13"/>
      <c r="AP136" s="12"/>
      <c r="AQ136" s="11"/>
      <c r="AR136" s="11"/>
      <c r="AU136" s="1"/>
      <c r="BA136" s="11">
        <f t="shared" si="56"/>
      </c>
      <c r="BM136" s="1"/>
      <c r="BN136" s="1"/>
    </row>
    <row r="137" spans="2:66" ht="11.25" customHeight="1">
      <c r="B137" s="90"/>
      <c r="Q137" s="1">
        <f t="shared" si="55"/>
      </c>
      <c r="T137" s="94"/>
      <c r="U137" s="94"/>
      <c r="AB137" s="12"/>
      <c r="AH137" s="16"/>
      <c r="AJ137" s="13"/>
      <c r="AP137" s="12"/>
      <c r="AQ137" s="11"/>
      <c r="AR137" s="11"/>
      <c r="AU137" s="1"/>
      <c r="BA137" s="11">
        <f t="shared" si="56"/>
      </c>
      <c r="BM137" s="1"/>
      <c r="BN137" s="1"/>
    </row>
    <row r="138" spans="2:66" ht="11.25" customHeight="1">
      <c r="B138" s="90"/>
      <c r="Q138" s="1">
        <f t="shared" si="55"/>
      </c>
      <c r="T138" s="94"/>
      <c r="U138" s="94"/>
      <c r="AB138" s="12"/>
      <c r="AH138" s="16"/>
      <c r="AJ138" s="13"/>
      <c r="AP138" s="12"/>
      <c r="AQ138" s="11"/>
      <c r="AR138" s="11"/>
      <c r="AU138" s="1"/>
      <c r="BA138" s="11">
        <f t="shared" si="56"/>
      </c>
      <c r="BM138" s="1"/>
      <c r="BN138" s="1"/>
    </row>
    <row r="139" spans="2:66" ht="11.25" customHeight="1">
      <c r="B139" s="90"/>
      <c r="Q139" s="1">
        <f t="shared" si="55"/>
      </c>
      <c r="T139" s="94"/>
      <c r="U139" s="94"/>
      <c r="AB139" s="12"/>
      <c r="AH139" s="16"/>
      <c r="AJ139" s="13"/>
      <c r="AP139" s="12"/>
      <c r="AQ139" s="11"/>
      <c r="AR139" s="11"/>
      <c r="AU139" s="1"/>
      <c r="BA139" s="11">
        <f t="shared" si="56"/>
      </c>
      <c r="BM139" s="1"/>
      <c r="BN139" s="1"/>
    </row>
    <row r="140" spans="2:66" ht="11.25" customHeight="1">
      <c r="B140" s="90"/>
      <c r="Q140" s="1">
        <f t="shared" si="55"/>
      </c>
      <c r="T140" s="94"/>
      <c r="U140" s="94"/>
      <c r="AB140" s="12"/>
      <c r="AH140" s="16"/>
      <c r="AJ140" s="13"/>
      <c r="AP140" s="12"/>
      <c r="AQ140" s="11"/>
      <c r="AR140" s="11"/>
      <c r="AU140" s="1"/>
      <c r="BA140" s="11">
        <f t="shared" si="56"/>
      </c>
      <c r="BM140" s="1"/>
      <c r="BN140" s="1"/>
    </row>
    <row r="141" spans="2:66" ht="11.25" customHeight="1">
      <c r="B141" s="90"/>
      <c r="Q141" s="1">
        <f aca="true" t="shared" si="57" ref="Q141:Q203">IF(S141="★",AD141,"")</f>
      </c>
      <c r="T141" s="94"/>
      <c r="U141" s="94"/>
      <c r="AB141" s="12"/>
      <c r="AH141" s="16"/>
      <c r="AJ141" s="13"/>
      <c r="AP141" s="12"/>
      <c r="AQ141" s="11"/>
      <c r="AR141" s="11"/>
      <c r="AU141" s="1"/>
      <c r="BA141" s="11">
        <f aca="true" t="shared" si="58" ref="BA141:BA203">IF(AY141="★",AN141,"")</f>
      </c>
      <c r="BM141" s="1"/>
      <c r="BN141" s="1"/>
    </row>
    <row r="142" spans="2:66" ht="11.25" customHeight="1">
      <c r="B142" s="90"/>
      <c r="Q142" s="1">
        <f t="shared" si="57"/>
      </c>
      <c r="T142" s="94"/>
      <c r="U142" s="94"/>
      <c r="AB142" s="12"/>
      <c r="AH142" s="16"/>
      <c r="AJ142" s="13"/>
      <c r="AP142" s="12"/>
      <c r="AQ142" s="11"/>
      <c r="AR142" s="11"/>
      <c r="AU142" s="1"/>
      <c r="BA142" s="11">
        <f t="shared" si="58"/>
      </c>
      <c r="BM142" s="1"/>
      <c r="BN142" s="1"/>
    </row>
    <row r="143" spans="2:66" ht="11.25" customHeight="1">
      <c r="B143" s="90"/>
      <c r="Q143" s="1">
        <f t="shared" si="57"/>
      </c>
      <c r="T143" s="94"/>
      <c r="U143" s="94"/>
      <c r="AB143" s="12"/>
      <c r="AH143" s="16"/>
      <c r="AJ143" s="13"/>
      <c r="AP143" s="12"/>
      <c r="AQ143" s="11"/>
      <c r="AR143" s="11"/>
      <c r="AU143" s="1"/>
      <c r="BA143" s="11">
        <f t="shared" si="58"/>
      </c>
      <c r="BM143" s="1"/>
      <c r="BN143" s="1"/>
    </row>
    <row r="144" spans="2:66" ht="11.25" customHeight="1">
      <c r="B144" s="90"/>
      <c r="Q144" s="1">
        <f t="shared" si="57"/>
      </c>
      <c r="T144" s="94"/>
      <c r="U144" s="94"/>
      <c r="AB144" s="12"/>
      <c r="AH144" s="16"/>
      <c r="AJ144" s="13"/>
      <c r="AP144" s="12"/>
      <c r="AQ144" s="11"/>
      <c r="AR144" s="11"/>
      <c r="AU144" s="1"/>
      <c r="BA144" s="11">
        <f t="shared" si="58"/>
      </c>
      <c r="BM144" s="1"/>
      <c r="BN144" s="1"/>
    </row>
    <row r="145" spans="2:66" ht="11.25" customHeight="1">
      <c r="B145" s="90"/>
      <c r="Q145" s="1">
        <f t="shared" si="57"/>
      </c>
      <c r="T145" s="94"/>
      <c r="U145" s="94"/>
      <c r="AB145" s="12"/>
      <c r="AH145" s="16"/>
      <c r="AJ145" s="13"/>
      <c r="AP145" s="12"/>
      <c r="AQ145" s="11"/>
      <c r="AR145" s="11"/>
      <c r="AU145" s="1"/>
      <c r="BA145" s="11">
        <f t="shared" si="58"/>
      </c>
      <c r="BM145" s="1"/>
      <c r="BN145" s="1"/>
    </row>
    <row r="146" spans="2:66" ht="11.25" customHeight="1">
      <c r="B146" s="90"/>
      <c r="Q146" s="1">
        <f t="shared" si="57"/>
      </c>
      <c r="T146" s="94"/>
      <c r="U146" s="94"/>
      <c r="AB146" s="12"/>
      <c r="AH146" s="16"/>
      <c r="AJ146" s="13"/>
      <c r="AP146" s="12"/>
      <c r="AQ146" s="11"/>
      <c r="AR146" s="11"/>
      <c r="AU146" s="1"/>
      <c r="BA146" s="11">
        <f t="shared" si="58"/>
      </c>
      <c r="BM146" s="1"/>
      <c r="BN146" s="1"/>
    </row>
    <row r="147" spans="2:66" ht="11.25" customHeight="1">
      <c r="B147" s="90"/>
      <c r="Q147" s="1">
        <f t="shared" si="57"/>
      </c>
      <c r="T147" s="94"/>
      <c r="U147" s="94"/>
      <c r="AB147" s="12"/>
      <c r="AH147" s="16"/>
      <c r="AJ147" s="13"/>
      <c r="AP147" s="12"/>
      <c r="AQ147" s="11"/>
      <c r="AR147" s="11"/>
      <c r="AU147" s="1"/>
      <c r="BA147" s="11">
        <f t="shared" si="58"/>
      </c>
      <c r="BM147" s="1"/>
      <c r="BN147" s="1"/>
    </row>
    <row r="148" spans="2:66" ht="11.25" customHeight="1">
      <c r="B148" s="90"/>
      <c r="Q148" s="1">
        <f t="shared" si="57"/>
      </c>
      <c r="T148" s="94"/>
      <c r="U148" s="94"/>
      <c r="AB148" s="12"/>
      <c r="AH148" s="16"/>
      <c r="AJ148" s="13"/>
      <c r="AP148" s="12"/>
      <c r="AQ148" s="11"/>
      <c r="AR148" s="11"/>
      <c r="AU148" s="1"/>
      <c r="BA148" s="11">
        <f t="shared" si="58"/>
      </c>
      <c r="BM148" s="1"/>
      <c r="BN148" s="1"/>
    </row>
    <row r="149" spans="17:53" ht="11.25" customHeight="1">
      <c r="Q149" s="1">
        <f t="shared" si="57"/>
      </c>
      <c r="BA149" s="11">
        <f t="shared" si="58"/>
      </c>
    </row>
    <row r="150" spans="17:53" ht="11.25" customHeight="1">
      <c r="Q150" s="1">
        <f t="shared" si="57"/>
      </c>
      <c r="BA150" s="11">
        <f t="shared" si="58"/>
      </c>
    </row>
    <row r="151" spans="17:53" ht="11.25" customHeight="1">
      <c r="Q151" s="1">
        <f t="shared" si="57"/>
      </c>
      <c r="BA151" s="11">
        <f t="shared" si="58"/>
      </c>
    </row>
    <row r="152" spans="17:53" ht="11.25" customHeight="1">
      <c r="Q152" s="1">
        <f t="shared" si="57"/>
      </c>
      <c r="BA152" s="11">
        <f t="shared" si="58"/>
      </c>
    </row>
    <row r="153" spans="17:53" ht="11.25" customHeight="1">
      <c r="Q153" s="1">
        <f t="shared" si="57"/>
      </c>
      <c r="BA153" s="11">
        <f t="shared" si="58"/>
      </c>
    </row>
    <row r="154" spans="17:53" ht="11.25" customHeight="1">
      <c r="Q154" s="1">
        <f t="shared" si="57"/>
      </c>
      <c r="BA154" s="11">
        <f t="shared" si="58"/>
      </c>
    </row>
    <row r="155" spans="17:53" ht="11.25" customHeight="1">
      <c r="Q155" s="1">
        <f t="shared" si="57"/>
      </c>
      <c r="BA155" s="11">
        <f t="shared" si="58"/>
      </c>
    </row>
    <row r="156" spans="17:53" ht="11.25" customHeight="1">
      <c r="Q156" s="1">
        <f t="shared" si="57"/>
      </c>
      <c r="BA156" s="11">
        <f t="shared" si="58"/>
      </c>
    </row>
    <row r="157" spans="17:53" ht="11.25" customHeight="1">
      <c r="Q157" s="1">
        <f t="shared" si="57"/>
      </c>
      <c r="BA157" s="11">
        <f t="shared" si="58"/>
      </c>
    </row>
    <row r="158" spans="17:53" ht="11.25" customHeight="1">
      <c r="Q158" s="1">
        <f t="shared" si="57"/>
      </c>
      <c r="BA158" s="11">
        <f t="shared" si="58"/>
      </c>
    </row>
    <row r="159" spans="17:53" ht="11.25" customHeight="1">
      <c r="Q159" s="1">
        <f t="shared" si="57"/>
      </c>
      <c r="BA159" s="11">
        <f t="shared" si="58"/>
      </c>
    </row>
    <row r="160" spans="17:53" ht="11.25" customHeight="1">
      <c r="Q160" s="1">
        <f t="shared" si="57"/>
      </c>
      <c r="BA160" s="11">
        <f t="shared" si="58"/>
      </c>
    </row>
    <row r="161" spans="17:53" ht="11.25" customHeight="1">
      <c r="Q161" s="1">
        <f t="shared" si="57"/>
      </c>
      <c r="BA161" s="11">
        <f t="shared" si="58"/>
      </c>
    </row>
    <row r="162" spans="17:53" ht="11.25" customHeight="1">
      <c r="Q162" s="1">
        <f t="shared" si="57"/>
      </c>
      <c r="BA162" s="11">
        <f t="shared" si="58"/>
      </c>
    </row>
    <row r="163" spans="17:53" ht="11.25" customHeight="1">
      <c r="Q163" s="1">
        <f t="shared" si="57"/>
      </c>
      <c r="BA163" s="11">
        <f t="shared" si="58"/>
      </c>
    </row>
    <row r="164" spans="17:53" ht="11.25" customHeight="1">
      <c r="Q164" s="1">
        <f t="shared" si="57"/>
      </c>
      <c r="BA164" s="11">
        <f t="shared" si="58"/>
      </c>
    </row>
    <row r="165" spans="17:53" ht="11.25" customHeight="1">
      <c r="Q165" s="1">
        <f t="shared" si="57"/>
      </c>
      <c r="BA165" s="11">
        <f t="shared" si="58"/>
      </c>
    </row>
    <row r="166" spans="17:53" ht="11.25" customHeight="1">
      <c r="Q166" s="1">
        <f t="shared" si="57"/>
      </c>
      <c r="BA166" s="11">
        <f t="shared" si="58"/>
      </c>
    </row>
    <row r="167" spans="17:53" ht="11.25" customHeight="1">
      <c r="Q167" s="1">
        <f t="shared" si="57"/>
      </c>
      <c r="BA167" s="11">
        <f t="shared" si="58"/>
      </c>
    </row>
    <row r="168" spans="17:53" ht="11.25" customHeight="1">
      <c r="Q168" s="1">
        <f t="shared" si="57"/>
      </c>
      <c r="BA168" s="11">
        <f t="shared" si="58"/>
      </c>
    </row>
    <row r="169" spans="17:53" ht="11.25" customHeight="1">
      <c r="Q169" s="1">
        <f t="shared" si="57"/>
      </c>
      <c r="BA169" s="11">
        <f t="shared" si="58"/>
      </c>
    </row>
    <row r="170" spans="17:53" ht="11.25" customHeight="1">
      <c r="Q170" s="1">
        <f t="shared" si="57"/>
      </c>
      <c r="BA170" s="11">
        <f t="shared" si="58"/>
      </c>
    </row>
    <row r="171" spans="17:53" ht="11.25" customHeight="1">
      <c r="Q171" s="1">
        <f t="shared" si="57"/>
      </c>
      <c r="BA171" s="11">
        <f t="shared" si="58"/>
      </c>
    </row>
    <row r="172" spans="17:53" ht="11.25" customHeight="1">
      <c r="Q172" s="1">
        <f t="shared" si="57"/>
      </c>
      <c r="BA172" s="11">
        <f t="shared" si="58"/>
      </c>
    </row>
    <row r="173" spans="17:53" ht="11.25" customHeight="1">
      <c r="Q173" s="1">
        <f t="shared" si="57"/>
      </c>
      <c r="BA173" s="11">
        <f t="shared" si="58"/>
      </c>
    </row>
    <row r="174" spans="17:53" ht="11.25" customHeight="1">
      <c r="Q174" s="1">
        <f t="shared" si="57"/>
      </c>
      <c r="BA174" s="11">
        <f t="shared" si="58"/>
      </c>
    </row>
    <row r="175" spans="17:53" ht="11.25" customHeight="1">
      <c r="Q175" s="1">
        <f t="shared" si="57"/>
      </c>
      <c r="BA175" s="11">
        <f t="shared" si="58"/>
      </c>
    </row>
    <row r="176" spans="17:53" ht="11.25" customHeight="1">
      <c r="Q176" s="1">
        <f t="shared" si="57"/>
      </c>
      <c r="BA176" s="11">
        <f t="shared" si="58"/>
      </c>
    </row>
    <row r="177" spans="17:53" ht="11.25" customHeight="1">
      <c r="Q177" s="1">
        <f t="shared" si="57"/>
      </c>
      <c r="BA177" s="11">
        <f t="shared" si="58"/>
      </c>
    </row>
    <row r="178" spans="17:53" ht="11.25" customHeight="1">
      <c r="Q178" s="1">
        <f t="shared" si="57"/>
      </c>
      <c r="BA178" s="11">
        <f t="shared" si="58"/>
      </c>
    </row>
    <row r="179" spans="17:53" ht="11.25" customHeight="1">
      <c r="Q179" s="1">
        <f t="shared" si="57"/>
      </c>
      <c r="BA179" s="11">
        <f t="shared" si="58"/>
      </c>
    </row>
    <row r="180" spans="17:53" ht="11.25" customHeight="1">
      <c r="Q180" s="1">
        <f t="shared" si="57"/>
      </c>
      <c r="BA180" s="11">
        <f t="shared" si="58"/>
      </c>
    </row>
    <row r="181" spans="17:53" ht="11.25" customHeight="1">
      <c r="Q181" s="1">
        <f t="shared" si="57"/>
      </c>
      <c r="BA181" s="11">
        <f t="shared" si="58"/>
      </c>
    </row>
    <row r="182" spans="17:53" ht="11.25" customHeight="1">
      <c r="Q182" s="1">
        <f t="shared" si="57"/>
      </c>
      <c r="BA182" s="11">
        <f t="shared" si="58"/>
      </c>
    </row>
    <row r="183" spans="17:53" ht="11.25" customHeight="1">
      <c r="Q183" s="1">
        <f t="shared" si="57"/>
      </c>
      <c r="BA183" s="11">
        <f t="shared" si="58"/>
      </c>
    </row>
    <row r="184" spans="17:53" ht="11.25" customHeight="1">
      <c r="Q184" s="1">
        <f t="shared" si="57"/>
      </c>
      <c r="BA184" s="11">
        <f t="shared" si="58"/>
      </c>
    </row>
    <row r="185" spans="17:53" ht="11.25" customHeight="1">
      <c r="Q185" s="1">
        <f t="shared" si="57"/>
      </c>
      <c r="BA185" s="11">
        <f t="shared" si="58"/>
      </c>
    </row>
    <row r="186" spans="17:53" ht="11.25" customHeight="1">
      <c r="Q186" s="1">
        <f t="shared" si="57"/>
      </c>
      <c r="BA186" s="11">
        <f t="shared" si="58"/>
      </c>
    </row>
    <row r="187" spans="17:53" ht="11.25" customHeight="1">
      <c r="Q187" s="1">
        <f t="shared" si="57"/>
      </c>
      <c r="BA187" s="11">
        <f t="shared" si="58"/>
      </c>
    </row>
    <row r="188" spans="17:53" ht="11.25" customHeight="1">
      <c r="Q188" s="1">
        <f t="shared" si="57"/>
      </c>
      <c r="BA188" s="11">
        <f t="shared" si="58"/>
      </c>
    </row>
    <row r="189" spans="17:53" ht="11.25" customHeight="1">
      <c r="Q189" s="1">
        <f t="shared" si="57"/>
      </c>
      <c r="BA189" s="11">
        <f t="shared" si="58"/>
      </c>
    </row>
    <row r="190" spans="17:53" ht="11.25" customHeight="1">
      <c r="Q190" s="1">
        <f t="shared" si="57"/>
      </c>
      <c r="BA190" s="11">
        <f t="shared" si="58"/>
      </c>
    </row>
    <row r="191" spans="17:53" ht="11.25" customHeight="1">
      <c r="Q191" s="1">
        <f t="shared" si="57"/>
      </c>
      <c r="BA191" s="11">
        <f t="shared" si="58"/>
      </c>
    </row>
    <row r="192" spans="17:53" ht="11.25" customHeight="1">
      <c r="Q192" s="1">
        <f t="shared" si="57"/>
      </c>
      <c r="BA192" s="11">
        <f t="shared" si="58"/>
      </c>
    </row>
    <row r="193" spans="17:53" ht="11.25" customHeight="1">
      <c r="Q193" s="1">
        <f t="shared" si="57"/>
      </c>
      <c r="BA193" s="11">
        <f t="shared" si="58"/>
      </c>
    </row>
    <row r="194" spans="17:53" ht="11.25" customHeight="1">
      <c r="Q194" s="1">
        <f t="shared" si="57"/>
      </c>
      <c r="BA194" s="11">
        <f t="shared" si="58"/>
      </c>
    </row>
    <row r="195" spans="17:53" ht="11.25" customHeight="1">
      <c r="Q195" s="1">
        <f t="shared" si="57"/>
      </c>
      <c r="BA195" s="11">
        <f t="shared" si="58"/>
      </c>
    </row>
    <row r="196" spans="17:53" ht="11.25" customHeight="1">
      <c r="Q196" s="1">
        <f t="shared" si="57"/>
      </c>
      <c r="BA196" s="11">
        <f t="shared" si="58"/>
      </c>
    </row>
    <row r="197" spans="17:53" ht="11.25" customHeight="1">
      <c r="Q197" s="1">
        <f t="shared" si="57"/>
      </c>
      <c r="BA197" s="11">
        <f t="shared" si="58"/>
      </c>
    </row>
    <row r="198" spans="17:53" ht="11.25" customHeight="1">
      <c r="Q198" s="1">
        <f t="shared" si="57"/>
      </c>
      <c r="BA198" s="11">
        <f t="shared" si="58"/>
      </c>
    </row>
    <row r="199" spans="17:53" ht="11.25" customHeight="1">
      <c r="Q199" s="1">
        <f t="shared" si="57"/>
      </c>
      <c r="BA199" s="11">
        <f t="shared" si="58"/>
      </c>
    </row>
    <row r="200" spans="17:53" ht="11.25" customHeight="1">
      <c r="Q200" s="1">
        <f t="shared" si="57"/>
      </c>
      <c r="BA200" s="11">
        <f t="shared" si="58"/>
      </c>
    </row>
    <row r="201" spans="17:53" ht="11.25" customHeight="1">
      <c r="Q201" s="1">
        <f t="shared" si="57"/>
      </c>
      <c r="BA201" s="11">
        <f t="shared" si="58"/>
      </c>
    </row>
    <row r="202" spans="17:53" ht="11.25" customHeight="1">
      <c r="Q202" s="1">
        <f t="shared" si="57"/>
      </c>
      <c r="BA202" s="11">
        <f t="shared" si="58"/>
      </c>
    </row>
    <row r="203" spans="17:53" ht="11.25" customHeight="1">
      <c r="Q203" s="1">
        <f t="shared" si="57"/>
      </c>
      <c r="BA203" s="11">
        <f t="shared" si="58"/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203"/>
  <sheetViews>
    <sheetView workbookViewId="0" topLeftCell="A1">
      <selection activeCell="AG29" sqref="AG29"/>
    </sheetView>
  </sheetViews>
  <sheetFormatPr defaultColWidth="9.00390625" defaultRowHeight="11.25" customHeight="1"/>
  <cols>
    <col min="1" max="1" width="3.875" style="53" customWidth="1"/>
    <col min="2" max="2" width="3.25390625" style="11" customWidth="1"/>
    <col min="3" max="5" width="2.125" style="11" customWidth="1"/>
    <col min="6" max="6" width="3.25390625" style="79" customWidth="1"/>
    <col min="7" max="7" width="3.25390625" style="11" customWidth="1"/>
    <col min="8" max="10" width="2.375" style="1" customWidth="1"/>
    <col min="11" max="12" width="3.25390625" style="1" customWidth="1"/>
    <col min="13" max="14" width="3.625" style="1" customWidth="1"/>
    <col min="15" max="17" width="2.375" style="1" customWidth="1"/>
    <col min="18" max="18" width="3.625" style="1" customWidth="1"/>
    <col min="19" max="19" width="3.625" style="60" customWidth="1"/>
    <col min="20" max="20" width="2.625" style="60" customWidth="1"/>
    <col min="21" max="21" width="3.25390625" style="60" customWidth="1"/>
    <col min="22" max="22" width="3.25390625" style="94" customWidth="1"/>
    <col min="23" max="23" width="2.375" style="94" customWidth="1"/>
    <col min="24" max="26" width="3.25390625" style="10" customWidth="1"/>
    <col min="27" max="27" width="3.25390625" style="1" customWidth="1"/>
    <col min="28" max="28" width="2.375" style="79" customWidth="1"/>
    <col min="29" max="29" width="3.25390625" style="12" customWidth="1"/>
    <col min="30" max="31" width="2.375" style="12" customWidth="1"/>
    <col min="32" max="32" width="1.625" style="12" customWidth="1"/>
    <col min="33" max="33" width="3.625" style="15" customWidth="1"/>
    <col min="34" max="34" width="4.125" style="14" customWidth="1"/>
    <col min="35" max="35" width="2.375" style="14" customWidth="1"/>
    <col min="36" max="36" width="4.125" style="14" customWidth="1"/>
    <col min="37" max="37" width="3.625" style="15" customWidth="1"/>
    <col min="38" max="38" width="1.625" style="41" customWidth="1"/>
    <col min="39" max="40" width="2.375" style="41" customWidth="1"/>
    <col min="41" max="41" width="3.25390625" style="14" customWidth="1"/>
    <col min="42" max="42" width="2.375" style="80" customWidth="1"/>
    <col min="43" max="44" width="3.25390625" style="1" customWidth="1"/>
    <col min="45" max="46" width="3.25390625" style="10" customWidth="1"/>
    <col min="47" max="47" width="2.375" style="10" customWidth="1"/>
    <col min="48" max="49" width="3.25390625" style="10" customWidth="1"/>
    <col min="50" max="50" width="2.625" style="10" customWidth="1"/>
    <col min="51" max="51" width="3.625" style="119" customWidth="1"/>
    <col min="52" max="52" width="3.625" style="1" customWidth="1"/>
    <col min="53" max="53" width="2.375" style="11" customWidth="1"/>
    <col min="54" max="55" width="2.375" style="1" customWidth="1"/>
    <col min="56" max="57" width="3.625" style="1" customWidth="1"/>
    <col min="58" max="59" width="3.25390625" style="1" customWidth="1"/>
    <col min="60" max="62" width="2.375" style="1" customWidth="1"/>
    <col min="63" max="64" width="3.25390625" style="1" customWidth="1"/>
    <col min="65" max="66" width="2.125" style="0" customWidth="1"/>
  </cols>
  <sheetData>
    <row r="1" spans="4:66" ht="11.25" customHeight="1">
      <c r="D1" s="36"/>
      <c r="E1" s="36"/>
      <c r="F1" s="18"/>
      <c r="G1" s="18"/>
      <c r="H1" s="18"/>
      <c r="I1" s="18"/>
      <c r="J1" s="18"/>
      <c r="K1" s="54"/>
      <c r="L1" s="54"/>
      <c r="M1" s="54"/>
      <c r="N1" s="54"/>
      <c r="O1" s="43"/>
      <c r="P1" s="54"/>
      <c r="Q1" s="43"/>
      <c r="R1" s="54"/>
      <c r="S1" s="123" t="s">
        <v>153</v>
      </c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62" t="s">
        <v>1</v>
      </c>
      <c r="AH1" s="78"/>
      <c r="AI1" s="14" t="s">
        <v>61</v>
      </c>
      <c r="AJ1" s="110"/>
      <c r="AK1" s="111" t="s">
        <v>125</v>
      </c>
      <c r="AL1" s="112"/>
      <c r="AM1" s="112"/>
      <c r="AN1" s="112"/>
      <c r="AO1" s="113"/>
      <c r="AP1" s="114"/>
      <c r="AQ1" s="113"/>
      <c r="AR1" s="113"/>
      <c r="AS1" s="115"/>
      <c r="AT1" s="115"/>
      <c r="AU1" s="115"/>
      <c r="AV1" s="115"/>
      <c r="AW1" s="115"/>
      <c r="AX1" s="115"/>
      <c r="AY1" s="104" t="s">
        <v>156</v>
      </c>
      <c r="AZ1" s="105"/>
      <c r="BA1" s="103"/>
      <c r="BB1" s="105"/>
      <c r="BC1" s="103"/>
      <c r="BD1" s="106"/>
      <c r="BE1" s="105"/>
      <c r="BF1" s="105"/>
      <c r="BG1" s="105"/>
      <c r="BH1" s="105"/>
      <c r="BI1" s="105"/>
      <c r="BJ1" s="105"/>
      <c r="BK1" s="105"/>
      <c r="BL1" s="105"/>
      <c r="BM1" s="107"/>
      <c r="BN1" s="107"/>
    </row>
    <row r="2" spans="2:66" ht="11.25" customHeight="1">
      <c r="B2" s="77" t="s">
        <v>86</v>
      </c>
      <c r="C2" s="11" t="s">
        <v>138</v>
      </c>
      <c r="D2" s="120" t="s">
        <v>160</v>
      </c>
      <c r="E2" s="101" t="s">
        <v>158</v>
      </c>
      <c r="F2" s="100" t="s">
        <v>62</v>
      </c>
      <c r="G2" s="76" t="s">
        <v>56</v>
      </c>
      <c r="H2" s="76" t="s">
        <v>59</v>
      </c>
      <c r="I2" s="76" t="s">
        <v>49</v>
      </c>
      <c r="J2" s="82" t="s">
        <v>6</v>
      </c>
      <c r="K2" s="76" t="s">
        <v>10</v>
      </c>
      <c r="L2" s="76" t="s">
        <v>58</v>
      </c>
      <c r="M2" s="82" t="s">
        <v>72</v>
      </c>
      <c r="N2" s="82" t="s">
        <v>73</v>
      </c>
      <c r="O2" s="36" t="s">
        <v>160</v>
      </c>
      <c r="P2" s="127" t="s">
        <v>160</v>
      </c>
      <c r="Q2" s="36" t="s">
        <v>179</v>
      </c>
      <c r="R2" s="82" t="s">
        <v>57</v>
      </c>
      <c r="S2" s="124" t="s">
        <v>159</v>
      </c>
      <c r="T2" s="102" t="s">
        <v>148</v>
      </c>
      <c r="U2" s="52" t="s">
        <v>147</v>
      </c>
      <c r="V2" s="52" t="s">
        <v>139</v>
      </c>
      <c r="W2" s="52" t="s">
        <v>83</v>
      </c>
      <c r="X2" s="97" t="s">
        <v>62</v>
      </c>
      <c r="Y2" s="89" t="s">
        <v>56</v>
      </c>
      <c r="Z2" s="89" t="s">
        <v>49</v>
      </c>
      <c r="AA2" s="89" t="s">
        <v>10</v>
      </c>
      <c r="AB2" s="10" t="s">
        <v>83</v>
      </c>
      <c r="AC2" s="12" t="s">
        <v>9</v>
      </c>
      <c r="AD2" s="12" t="s">
        <v>179</v>
      </c>
      <c r="AE2" s="95" t="s">
        <v>137</v>
      </c>
      <c r="AF2" s="95" t="s">
        <v>136</v>
      </c>
      <c r="AG2" s="19" t="s">
        <v>9</v>
      </c>
      <c r="AH2" s="12" t="s">
        <v>16</v>
      </c>
      <c r="AI2" s="12" t="s">
        <v>6</v>
      </c>
      <c r="AJ2" s="12" t="s">
        <v>17</v>
      </c>
      <c r="AK2" s="117" t="s">
        <v>9</v>
      </c>
      <c r="AL2" s="91" t="s">
        <v>136</v>
      </c>
      <c r="AM2" s="91" t="s">
        <v>137</v>
      </c>
      <c r="AN2" s="91" t="s">
        <v>179</v>
      </c>
      <c r="AO2" s="12" t="s">
        <v>9</v>
      </c>
      <c r="AP2" s="10" t="s">
        <v>149</v>
      </c>
      <c r="AQ2" s="89" t="s">
        <v>10</v>
      </c>
      <c r="AR2" s="89" t="s">
        <v>49</v>
      </c>
      <c r="AS2" s="89" t="s">
        <v>56</v>
      </c>
      <c r="AT2" s="97" t="s">
        <v>62</v>
      </c>
      <c r="AU2" s="52" t="s">
        <v>83</v>
      </c>
      <c r="AV2" s="92" t="s">
        <v>140</v>
      </c>
      <c r="AW2" s="52" t="s">
        <v>147</v>
      </c>
      <c r="AX2" s="102" t="s">
        <v>148</v>
      </c>
      <c r="AY2" s="108" t="s">
        <v>157</v>
      </c>
      <c r="AZ2" s="105" t="s">
        <v>57</v>
      </c>
      <c r="BA2" s="105" t="s">
        <v>179</v>
      </c>
      <c r="BB2" s="105" t="s">
        <v>154</v>
      </c>
      <c r="BC2" s="105" t="s">
        <v>160</v>
      </c>
      <c r="BD2" s="105" t="s">
        <v>73</v>
      </c>
      <c r="BE2" s="105" t="s">
        <v>72</v>
      </c>
      <c r="BF2" s="109" t="s">
        <v>58</v>
      </c>
      <c r="BG2" s="109" t="s">
        <v>10</v>
      </c>
      <c r="BH2" s="105" t="s">
        <v>6</v>
      </c>
      <c r="BI2" s="109" t="s">
        <v>49</v>
      </c>
      <c r="BJ2" s="109" t="s">
        <v>59</v>
      </c>
      <c r="BK2" s="109" t="s">
        <v>56</v>
      </c>
      <c r="BL2" s="121" t="s">
        <v>62</v>
      </c>
      <c r="BM2" s="122" t="s">
        <v>146</v>
      </c>
      <c r="BN2" s="120" t="s">
        <v>83</v>
      </c>
    </row>
    <row r="3" spans="1:66" ht="11.25" customHeight="1">
      <c r="A3" s="53" t="s">
        <v>48</v>
      </c>
      <c r="D3" s="1">
        <f>MAX(D12:D1005)</f>
        <v>0</v>
      </c>
      <c r="E3" s="1">
        <f>MAX(E12:E1005)</f>
        <v>1</v>
      </c>
      <c r="F3" s="10">
        <f>COUNTIF(F12:F1008,"◯")</f>
        <v>1</v>
      </c>
      <c r="G3" s="10">
        <f>COUNTIF(G12:G1008,"◎")</f>
        <v>6</v>
      </c>
      <c r="H3" s="1">
        <f>SUM(H12:H1008)</f>
        <v>0</v>
      </c>
      <c r="I3" s="1">
        <f>SUM(I12:I1008)</f>
        <v>1</v>
      </c>
      <c r="J3" s="1">
        <f>COUNTIF(J12:J1008,"△")</f>
        <v>1</v>
      </c>
      <c r="K3" s="1">
        <f>SUM(K12:K1008)</f>
        <v>1</v>
      </c>
      <c r="L3" s="1">
        <f>SUM(L12:L1008)</f>
        <v>6</v>
      </c>
      <c r="M3" s="1">
        <f>SUM(M12:M1008)</f>
        <v>9</v>
      </c>
      <c r="N3" s="1">
        <f>SUM(N12:N1008)</f>
        <v>35</v>
      </c>
      <c r="O3" s="1">
        <f>MAX(O12:O1005)</f>
        <v>1</v>
      </c>
      <c r="P3" s="1">
        <f>MAX(P12:P1005)</f>
        <v>7</v>
      </c>
      <c r="Q3" s="1">
        <f>SUM(Q12:Q1008)</f>
        <v>0</v>
      </c>
      <c r="R3" s="7">
        <f>COUNTIF(R12:R1008,"◯")</f>
        <v>11</v>
      </c>
      <c r="S3" s="58">
        <f>COUNTIF(S12:S1008,"★")</f>
        <v>13</v>
      </c>
      <c r="T3" s="1">
        <f>COUNTIF(T12:T1008,"△")</f>
        <v>0</v>
      </c>
      <c r="U3" s="10">
        <f>COUNTIF(U12:U1008,"◯")</f>
        <v>1</v>
      </c>
      <c r="V3" s="10">
        <f>COUNTIF(V12:V1008,"◯")</f>
        <v>1</v>
      </c>
      <c r="W3" s="1">
        <f>MAX(W12:W1005)</f>
        <v>2</v>
      </c>
      <c r="X3" s="10">
        <f>COUNTIF(X12:X1008,"◯")</f>
        <v>2</v>
      </c>
      <c r="Y3" s="10">
        <f>COUNTIF(Y12:Y1008,"◎")</f>
        <v>9</v>
      </c>
      <c r="Z3" s="1">
        <f>SUM(Z12:Z1008)</f>
        <v>1</v>
      </c>
      <c r="AA3" s="1">
        <f>SUM(AA12:AA1008)</f>
        <v>1</v>
      </c>
      <c r="AB3" s="1">
        <f>MAX(AB12:AB1005)</f>
        <v>8</v>
      </c>
      <c r="AD3" s="1">
        <f>SUM(AD12:AD1008)</f>
        <v>0</v>
      </c>
      <c r="AE3" s="95"/>
      <c r="AG3" s="19">
        <f>COUNTIF(AG12:AG1008,"◯")</f>
        <v>15</v>
      </c>
      <c r="AH3" s="14">
        <f>SUM(AH12:AH1008)</f>
        <v>47</v>
      </c>
      <c r="AI3" s="14">
        <f>COUNTIF(AI12:AI1008,"△")</f>
        <v>1</v>
      </c>
      <c r="AJ3" s="14">
        <f>SUM(AJ12:AJ1008)</f>
        <v>11</v>
      </c>
      <c r="AK3" s="117">
        <f>COUNTIF(AK12:AK1008,"◯")</f>
        <v>1</v>
      </c>
      <c r="AN3" s="1">
        <f>SUM(AN12:AN1008)</f>
        <v>0</v>
      </c>
      <c r="AP3" s="1">
        <f>MAX(AP12:AP1005)</f>
        <v>1</v>
      </c>
      <c r="AQ3" s="90">
        <f>SUM(AQ12:AQ1008)</f>
        <v>8</v>
      </c>
      <c r="AR3" s="1">
        <f>SUM(AR12:AR1008)</f>
        <v>0</v>
      </c>
      <c r="AS3" s="10">
        <f>COUNTIF(AS12:AS1008,"◎")</f>
        <v>0</v>
      </c>
      <c r="AT3" s="10">
        <f>COUNTIF(AT12:AT1008,"◯")</f>
        <v>0</v>
      </c>
      <c r="AU3" s="1">
        <f>MAX(AU12:AU1005)</f>
        <v>0</v>
      </c>
      <c r="AV3" s="10">
        <f>COUNTIF(AV12:AV1008,"◯")</f>
        <v>0</v>
      </c>
      <c r="AW3" s="10">
        <f>COUNTIF(AW12:AW1008,"◯")</f>
        <v>0</v>
      </c>
      <c r="AX3" s="1">
        <f>COUNTIF(AX12:AX1008,"△")</f>
        <v>0</v>
      </c>
      <c r="AY3" s="118">
        <f>COUNTIF(AY12:AY1008,"★")</f>
        <v>4</v>
      </c>
      <c r="AZ3" s="7">
        <f>COUNTIF(AZ12:AZ51008,"◯")</f>
        <v>0</v>
      </c>
      <c r="BA3" s="1">
        <f>SUM(BA12:BA1008)</f>
        <v>0</v>
      </c>
      <c r="BB3" s="1">
        <f>MAX(BB12:BB1005)</f>
        <v>0</v>
      </c>
      <c r="BC3" s="1">
        <f>MAX(BC12:BC1005)</f>
        <v>4</v>
      </c>
      <c r="BD3" s="1">
        <f>SUM(BD12:BD1008)</f>
        <v>2</v>
      </c>
      <c r="BE3" s="1">
        <f>SUM(BE12:BE1008)</f>
        <v>12</v>
      </c>
      <c r="BF3" s="1">
        <f>SUM(BF12:BF1008)</f>
        <v>0</v>
      </c>
      <c r="BG3" s="1">
        <f>SUM(BG12:BG51008)</f>
        <v>2</v>
      </c>
      <c r="BH3" s="1">
        <f>COUNTIF(BH12:BH1008,"△")</f>
        <v>0</v>
      </c>
      <c r="BI3" s="1">
        <f>SUM(BI12:BI51008)</f>
        <v>0</v>
      </c>
      <c r="BJ3" s="1">
        <f>SUM(BJ12:BJ51008)</f>
        <v>0</v>
      </c>
      <c r="BK3" s="10">
        <f>COUNTIF(BK12:BK1008,"◎")</f>
        <v>0</v>
      </c>
      <c r="BL3" s="10">
        <f>COUNTIF(BL12:BL1008,"◯")</f>
        <v>0</v>
      </c>
      <c r="BM3" s="1">
        <f>MAX(BM12:BM1005)</f>
        <v>0</v>
      </c>
      <c r="BN3" s="1">
        <f>MAX(BN12:BN1005)</f>
        <v>1</v>
      </c>
    </row>
    <row r="4" spans="1:66" ht="11.25" customHeight="1">
      <c r="A4" s="53" t="s">
        <v>265</v>
      </c>
      <c r="D4" s="1">
        <f>MAX(D24:D1000)</f>
        <v>0</v>
      </c>
      <c r="E4" s="1">
        <f>MAX(E24:E1000)</f>
        <v>1</v>
      </c>
      <c r="F4" s="10">
        <f>COUNTIF(F24:F1000,"◯")</f>
        <v>0</v>
      </c>
      <c r="G4" s="10">
        <f>COUNTIF(G24:G1000,"◎")</f>
        <v>2</v>
      </c>
      <c r="H4" s="1">
        <f>SUM(H24:H1000)</f>
        <v>0</v>
      </c>
      <c r="I4" s="1">
        <f>SUM(I24:I1000)</f>
        <v>1</v>
      </c>
      <c r="J4" s="1">
        <f>COUNTIF(J24:J1000,"△")</f>
        <v>1</v>
      </c>
      <c r="K4" s="1">
        <f>SUM(K24:K1000)</f>
        <v>0</v>
      </c>
      <c r="L4" s="1">
        <f>SUM(L24:L1000)</f>
        <v>2</v>
      </c>
      <c r="M4" s="1">
        <f>SUM(M24:M1000)</f>
        <v>2</v>
      </c>
      <c r="N4" s="1">
        <f>SUM(N24:N1000)</f>
        <v>13</v>
      </c>
      <c r="O4" s="1">
        <f>MAX(O24:O1000)</f>
        <v>0</v>
      </c>
      <c r="P4" s="1">
        <f>MAX(P24:P1000)</f>
        <v>7</v>
      </c>
      <c r="Q4" s="1">
        <f>SUM(Q182:Q1000)</f>
        <v>0</v>
      </c>
      <c r="R4" s="7">
        <f>COUNTIF(R24:R1000,"◯")</f>
        <v>4</v>
      </c>
      <c r="S4" s="58">
        <f>COUNTIF(S24:S1000,"★")</f>
        <v>5</v>
      </c>
      <c r="T4" s="1">
        <f>COUNTIF(T24:T1000,"△")</f>
        <v>0</v>
      </c>
      <c r="U4" s="10">
        <f>COUNTIF(U24:U1000,"◯")</f>
        <v>1</v>
      </c>
      <c r="V4" s="10">
        <f>COUNTIF(V24:V1000,"◯")</f>
        <v>0</v>
      </c>
      <c r="W4" s="1">
        <f>MAX(W24:W1000)</f>
        <v>2</v>
      </c>
      <c r="X4" s="10">
        <f>COUNTIF(X24:X1000,"◯")</f>
        <v>0</v>
      </c>
      <c r="Y4" s="10">
        <f>COUNTIF(Y24:Y1000,"◎")</f>
        <v>2</v>
      </c>
      <c r="Z4" s="1">
        <f>SUM(Z24:Z1000)</f>
        <v>1</v>
      </c>
      <c r="AA4" s="1">
        <f>SUM(AA24:AA1000)</f>
        <v>0</v>
      </c>
      <c r="AB4" s="1">
        <f>MAX(AB24:AB1000)</f>
        <v>8</v>
      </c>
      <c r="AD4" s="1">
        <f>SUM(AD24:AD1000)</f>
        <v>0</v>
      </c>
      <c r="AE4" s="95"/>
      <c r="AG4" s="19">
        <f>COUNTIF(AG24:AG1000,"◯")</f>
        <v>4</v>
      </c>
      <c r="AH4" s="14">
        <f>SUM(AH24:AH1000)</f>
        <v>13</v>
      </c>
      <c r="AI4" s="14">
        <f>COUNTIF(AI24:AI1000,"△")</f>
        <v>1</v>
      </c>
      <c r="AJ4" s="14">
        <f>SUM(AJ24:AJ1000)</f>
        <v>2</v>
      </c>
      <c r="AK4" s="117">
        <f>COUNTIF(AK24:AK1000,"◯")</f>
        <v>0</v>
      </c>
      <c r="AN4" s="1">
        <f>SUM(AN24:AN1000)</f>
        <v>0</v>
      </c>
      <c r="AP4" s="1">
        <f>MAX(AP24:AP1000)</f>
        <v>0</v>
      </c>
      <c r="AQ4" s="90">
        <f>SUM(AQ24:AQ1000)</f>
        <v>2</v>
      </c>
      <c r="AR4" s="1">
        <f>SUM(AR24:AR1000)</f>
        <v>0</v>
      </c>
      <c r="AS4" s="10">
        <f>COUNTIF(AS24:AS1000,"◎")</f>
        <v>0</v>
      </c>
      <c r="AT4" s="10">
        <f>COUNTIF(AT24:AT1000,"◯")</f>
        <v>0</v>
      </c>
      <c r="AU4" s="1">
        <f>MAX(AU24:AU1000)</f>
        <v>0</v>
      </c>
      <c r="AV4" s="10">
        <f>COUNTIF(AV24:AV1000,"◯")</f>
        <v>0</v>
      </c>
      <c r="AW4" s="10">
        <f>COUNTIF(AW24:AW1000,"◯")</f>
        <v>0</v>
      </c>
      <c r="AX4" s="1">
        <f>COUNTIF(AX24:AX1000,"△")</f>
        <v>0</v>
      </c>
      <c r="AY4" s="118">
        <f>COUNTIF(AY24:AY1000,"★")</f>
        <v>0</v>
      </c>
      <c r="AZ4" s="7">
        <f>COUNTIF(AZ24:AZ1000,"◯")</f>
        <v>0</v>
      </c>
      <c r="BA4" s="1">
        <f>SUM(BA182:BA1000)</f>
        <v>0</v>
      </c>
      <c r="BB4" s="1">
        <f>MAX(BB24:BB1000)</f>
        <v>0</v>
      </c>
      <c r="BC4" s="1">
        <f>MAX(BC24:BC1000)</f>
        <v>4</v>
      </c>
      <c r="BD4" s="1">
        <f>SUM(BD24:BD1000)</f>
        <v>0</v>
      </c>
      <c r="BE4" s="1">
        <f>SUM(BE24:BE1000)</f>
        <v>0</v>
      </c>
      <c r="BF4" s="1">
        <f>SUM(BF24:BF1000)</f>
        <v>0</v>
      </c>
      <c r="BG4" s="1">
        <f>SUM(BG24:BG1000)</f>
        <v>0</v>
      </c>
      <c r="BH4" s="1">
        <f>COUNTIF(BH24:BH1000,"△")</f>
        <v>0</v>
      </c>
      <c r="BI4" s="1">
        <f>SUM(BI24:BI1000)</f>
        <v>0</v>
      </c>
      <c r="BJ4" s="1">
        <f>SUM(BJ24:BJ1000)</f>
        <v>0</v>
      </c>
      <c r="BK4" s="10">
        <f>COUNTIF(BK24:BK1000,"◎")</f>
        <v>0</v>
      </c>
      <c r="BL4" s="10">
        <f>COUNTIF(BL24:BL1000,"◯")</f>
        <v>0</v>
      </c>
      <c r="BM4" s="1">
        <f>MAX(BM24:BM1000)</f>
        <v>0</v>
      </c>
      <c r="BN4" s="1">
        <f>MAX(BN24:BN1000)</f>
        <v>1</v>
      </c>
    </row>
    <row r="5" spans="1:66" ht="11.25" customHeight="1">
      <c r="A5" s="53" t="s">
        <v>266</v>
      </c>
      <c r="D5" s="1">
        <f>MAX(D12:D23)</f>
        <v>0</v>
      </c>
      <c r="E5" s="1">
        <f>MAX(E12:E23)</f>
        <v>1</v>
      </c>
      <c r="F5" s="10">
        <f>COUNTIF(F12:F23,"◯")</f>
        <v>1</v>
      </c>
      <c r="G5" s="10">
        <f>COUNTIF(G12:G23,"◎")</f>
        <v>4</v>
      </c>
      <c r="H5" s="1">
        <f>SUM(H12:H23)</f>
        <v>0</v>
      </c>
      <c r="I5" s="1">
        <f>SUM(I12:I23)</f>
        <v>0</v>
      </c>
      <c r="J5" s="1">
        <f>COUNTIF(J12:J23,"△")</f>
        <v>0</v>
      </c>
      <c r="K5" s="1">
        <f>SUM(K12:K23)</f>
        <v>1</v>
      </c>
      <c r="L5" s="1">
        <f>SUM(L12:L23)</f>
        <v>4</v>
      </c>
      <c r="M5" s="1">
        <f>SUM(M12:M23)</f>
        <v>7</v>
      </c>
      <c r="N5" s="1">
        <f>SUM(N12:N23)</f>
        <v>22</v>
      </c>
      <c r="O5" s="1">
        <f>MAX(O12:O23)</f>
        <v>1</v>
      </c>
      <c r="P5" s="1">
        <f>MAX(P12:P23)</f>
        <v>4</v>
      </c>
      <c r="Q5" s="1">
        <f>SUM(Q12:Q181)</f>
        <v>0</v>
      </c>
      <c r="R5" s="7">
        <f>COUNTIF(R12:R23,"◯")</f>
        <v>7</v>
      </c>
      <c r="S5" s="58">
        <f>COUNTIF(S12:S23,"★")</f>
        <v>8</v>
      </c>
      <c r="T5" s="1">
        <f>COUNTIF(T12:T23,"△")</f>
        <v>0</v>
      </c>
      <c r="U5" s="10">
        <f>COUNTIF(U12:U23,"◯")</f>
        <v>0</v>
      </c>
      <c r="V5" s="10">
        <f>COUNTIF(V12:V23,"◯")</f>
        <v>1</v>
      </c>
      <c r="W5" s="1">
        <f>MAX(W12:W23)</f>
        <v>2</v>
      </c>
      <c r="X5" s="10">
        <f>COUNTIF(X12:X23,"◯")</f>
        <v>2</v>
      </c>
      <c r="Y5" s="10">
        <f>COUNTIF(Y12:Y23,"◎")</f>
        <v>7</v>
      </c>
      <c r="Z5" s="1">
        <f>SUM(Z12:Z23)</f>
        <v>0</v>
      </c>
      <c r="AA5" s="1">
        <f>SUM(AA12:AA23)</f>
        <v>1</v>
      </c>
      <c r="AB5" s="1">
        <f>MAX(AB12:AB23)</f>
        <v>7</v>
      </c>
      <c r="AD5" s="1">
        <f>SUM(AD12:AD23)</f>
        <v>0</v>
      </c>
      <c r="AE5" s="95"/>
      <c r="AG5" s="19">
        <f>COUNTIF(AG12:AG23,"◯")</f>
        <v>11</v>
      </c>
      <c r="AH5" s="14">
        <f>SUM(AH12:AH23)</f>
        <v>34</v>
      </c>
      <c r="AI5" s="14">
        <f>COUNTIF(AI12:AI23,"△")</f>
        <v>0</v>
      </c>
      <c r="AJ5" s="14">
        <f>SUM(AJ12:AJ23)</f>
        <v>9</v>
      </c>
      <c r="AK5" s="117">
        <f>COUNTIF(AK12:AK23,"◯")</f>
        <v>1</v>
      </c>
      <c r="AN5" s="1">
        <f>SUM(AN12:AN23)</f>
        <v>0</v>
      </c>
      <c r="AP5" s="1">
        <f>MAX(AP12:AP23)</f>
        <v>1</v>
      </c>
      <c r="AQ5" s="90">
        <f>SUM(AQ12:AQ23)</f>
        <v>6</v>
      </c>
      <c r="AR5" s="1">
        <f>SUM(AR12:AR23)</f>
        <v>0</v>
      </c>
      <c r="AS5" s="10">
        <f>COUNTIF(AS12:AS23,"◎")</f>
        <v>0</v>
      </c>
      <c r="AT5" s="10">
        <f>COUNTIF(AT12:AT23,"◯")</f>
        <v>0</v>
      </c>
      <c r="AU5" s="1">
        <f>MAX(AU12:AU23)</f>
        <v>0</v>
      </c>
      <c r="AV5" s="10">
        <f>COUNTIF(AV12:AV23,"◯")</f>
        <v>0</v>
      </c>
      <c r="AW5" s="10">
        <f>COUNTIF(AW12:AW23,"◯")</f>
        <v>0</v>
      </c>
      <c r="AX5" s="1">
        <f>COUNTIF(AX12:AX23,"△")</f>
        <v>0</v>
      </c>
      <c r="AY5" s="118">
        <f>COUNTIF(AY12:AY23,"★")</f>
        <v>4</v>
      </c>
      <c r="AZ5" s="7">
        <f>COUNTIF(AZ12:AZ23,"◯")</f>
        <v>0</v>
      </c>
      <c r="BA5" s="1">
        <f>SUM(BA12:BA181)</f>
        <v>0</v>
      </c>
      <c r="BB5" s="1">
        <f>MAX(BB12:BB23)</f>
        <v>0</v>
      </c>
      <c r="BC5" s="1">
        <f>MAX(BC12:BC23)</f>
        <v>4</v>
      </c>
      <c r="BD5" s="1">
        <f>SUM(BD12:BD23)</f>
        <v>2</v>
      </c>
      <c r="BE5" s="1">
        <f>SUM(BE12:BE23)</f>
        <v>12</v>
      </c>
      <c r="BF5" s="1">
        <f>SUM(BF12:BF23)</f>
        <v>0</v>
      </c>
      <c r="BG5" s="1">
        <f>SUM(BG12:BG23)</f>
        <v>2</v>
      </c>
      <c r="BH5" s="1">
        <f>COUNTIF(BH12:BH23,"△")</f>
        <v>0</v>
      </c>
      <c r="BI5" s="1">
        <f>SUM(BI12:BI23)</f>
        <v>0</v>
      </c>
      <c r="BJ5" s="1">
        <f>SUM(BJ12:BJ23)</f>
        <v>0</v>
      </c>
      <c r="BK5" s="10">
        <f>COUNTIF(BK12:BK23,"◎")</f>
        <v>0</v>
      </c>
      <c r="BL5" s="10">
        <f>COUNTIF(BL12:BL23,"◯")</f>
        <v>0</v>
      </c>
      <c r="BM5" s="1">
        <f>MAX(BM12:BM23)</f>
        <v>0</v>
      </c>
      <c r="BN5" s="1">
        <f>MAX(BN12:BN23)</f>
        <v>1</v>
      </c>
    </row>
    <row r="6" spans="1:66" ht="11.25" customHeight="1">
      <c r="A6" s="53" t="s">
        <v>129</v>
      </c>
      <c r="B6" s="77"/>
      <c r="C6" s="77"/>
      <c r="D6" s="1" t="s">
        <v>151</v>
      </c>
      <c r="E6" s="1" t="s">
        <v>151</v>
      </c>
      <c r="F6" s="1" t="s">
        <v>151</v>
      </c>
      <c r="G6" s="1" t="s">
        <v>151</v>
      </c>
      <c r="H6" s="1" t="s">
        <v>151</v>
      </c>
      <c r="I6" s="1" t="s">
        <v>151</v>
      </c>
      <c r="J6" s="1" t="s">
        <v>151</v>
      </c>
      <c r="K6" s="1" t="s">
        <v>151</v>
      </c>
      <c r="L6" s="1" t="s">
        <v>151</v>
      </c>
      <c r="M6" s="1" t="s">
        <v>151</v>
      </c>
      <c r="N6" s="1" t="s">
        <v>151</v>
      </c>
      <c r="O6" s="1" t="s">
        <v>151</v>
      </c>
      <c r="P6" s="1" t="s">
        <v>151</v>
      </c>
      <c r="Q6" s="1">
        <f>SUM(Q12:Q83)</f>
        <v>0</v>
      </c>
      <c r="R6" s="1" t="s">
        <v>151</v>
      </c>
      <c r="S6" s="58" t="s">
        <v>274</v>
      </c>
      <c r="T6" s="1" t="s">
        <v>151</v>
      </c>
      <c r="U6" s="1" t="s">
        <v>151</v>
      </c>
      <c r="V6" s="1" t="s">
        <v>151</v>
      </c>
      <c r="W6" s="1" t="s">
        <v>151</v>
      </c>
      <c r="X6" s="1" t="s">
        <v>151</v>
      </c>
      <c r="Y6" s="1" t="s">
        <v>151</v>
      </c>
      <c r="Z6" s="1" t="s">
        <v>151</v>
      </c>
      <c r="AA6" s="1" t="s">
        <v>151</v>
      </c>
      <c r="AB6" s="1" t="s">
        <v>151</v>
      </c>
      <c r="AC6" s="1" t="s">
        <v>151</v>
      </c>
      <c r="AD6" s="1" t="s">
        <v>151</v>
      </c>
      <c r="AE6" s="1" t="s">
        <v>151</v>
      </c>
      <c r="AF6" s="1" t="s">
        <v>151</v>
      </c>
      <c r="AG6" s="58" t="s">
        <v>155</v>
      </c>
      <c r="AH6" s="1" t="s">
        <v>151</v>
      </c>
      <c r="AI6" s="1" t="s">
        <v>151</v>
      </c>
      <c r="AJ6" s="1" t="s">
        <v>151</v>
      </c>
      <c r="AK6" s="118" t="s">
        <v>155</v>
      </c>
      <c r="AL6" s="1" t="s">
        <v>151</v>
      </c>
      <c r="AM6" s="1" t="s">
        <v>151</v>
      </c>
      <c r="AN6" s="1" t="s">
        <v>151</v>
      </c>
      <c r="AO6" s="1" t="s">
        <v>151</v>
      </c>
      <c r="AP6" s="1" t="s">
        <v>151</v>
      </c>
      <c r="AQ6" s="1" t="s">
        <v>151</v>
      </c>
      <c r="AR6" s="1" t="s">
        <v>151</v>
      </c>
      <c r="AS6" s="1" t="s">
        <v>151</v>
      </c>
      <c r="AT6" s="1" t="s">
        <v>151</v>
      </c>
      <c r="AU6" s="1" t="s">
        <v>151</v>
      </c>
      <c r="AV6" s="1" t="s">
        <v>151</v>
      </c>
      <c r="AW6" s="1" t="s">
        <v>151</v>
      </c>
      <c r="AX6" s="1" t="s">
        <v>151</v>
      </c>
      <c r="AY6" s="118" t="s">
        <v>118</v>
      </c>
      <c r="AZ6" s="1" t="s">
        <v>151</v>
      </c>
      <c r="BA6" s="1">
        <f>SUM(BA12:BA83)</f>
        <v>0</v>
      </c>
      <c r="BB6" s="1" t="s">
        <v>151</v>
      </c>
      <c r="BC6" s="1" t="s">
        <v>151</v>
      </c>
      <c r="BD6" s="1" t="s">
        <v>151</v>
      </c>
      <c r="BE6" s="1" t="s">
        <v>151</v>
      </c>
      <c r="BF6" s="1" t="s">
        <v>151</v>
      </c>
      <c r="BG6" s="1" t="s">
        <v>151</v>
      </c>
      <c r="BH6" s="1" t="s">
        <v>151</v>
      </c>
      <c r="BI6" s="1" t="s">
        <v>151</v>
      </c>
      <c r="BJ6" s="1" t="s">
        <v>151</v>
      </c>
      <c r="BK6" s="1" t="s">
        <v>151</v>
      </c>
      <c r="BL6" s="1" t="s">
        <v>151</v>
      </c>
      <c r="BM6" s="1" t="s">
        <v>151</v>
      </c>
      <c r="BN6" s="1" t="s">
        <v>151</v>
      </c>
    </row>
    <row r="7" spans="1:66" ht="11.25" customHeight="1">
      <c r="A7" s="53" t="s">
        <v>130</v>
      </c>
      <c r="B7" s="77"/>
      <c r="C7" s="77"/>
      <c r="D7" s="1">
        <f>MAX(D12:D12)</f>
        <v>0</v>
      </c>
      <c r="E7" s="1">
        <f>MAX(E12:E12)</f>
        <v>0</v>
      </c>
      <c r="F7" s="10">
        <f>COUNTIF(F12:F12,"◯")</f>
        <v>0</v>
      </c>
      <c r="G7" s="10">
        <f>COUNTIF(G12:G12,"◎")</f>
        <v>1</v>
      </c>
      <c r="H7" s="1">
        <f>SUM(H12:H12)</f>
        <v>0</v>
      </c>
      <c r="I7" s="1">
        <f>SUM(I12:I12)</f>
        <v>0</v>
      </c>
      <c r="J7" s="1">
        <f>COUNTIF(J12:J12,"△")</f>
        <v>0</v>
      </c>
      <c r="K7" s="1">
        <f>SUM(K12:K12)</f>
        <v>0</v>
      </c>
      <c r="L7" s="1">
        <f>SUM(L12:L12)</f>
        <v>0</v>
      </c>
      <c r="M7" s="1">
        <f>SUM(M12:M12)</f>
        <v>0</v>
      </c>
      <c r="N7" s="1">
        <f>SUM(N12:N12)</f>
        <v>3</v>
      </c>
      <c r="O7" s="1">
        <f>MAX(O12:O12)</f>
        <v>0</v>
      </c>
      <c r="P7" s="1">
        <f>MAX(P12:P12)</f>
        <v>1</v>
      </c>
      <c r="Q7" s="1">
        <f>SUM(Q84:Q97)</f>
        <v>0</v>
      </c>
      <c r="R7" s="7">
        <f>COUNTIF(R12:R12,"◯")</f>
        <v>1</v>
      </c>
      <c r="S7" s="58">
        <f>COUNTIF(S12:S12,"★")</f>
        <v>1</v>
      </c>
      <c r="T7" s="1">
        <f>COUNTIF(T12:T12,"△")</f>
        <v>0</v>
      </c>
      <c r="U7" s="10">
        <f>COUNTIF(U12:U12,"◯")</f>
        <v>0</v>
      </c>
      <c r="V7" s="10">
        <f>COUNTIF(V12:V12,"◯")</f>
        <v>0</v>
      </c>
      <c r="W7" s="1">
        <f>MAX(W12:W12)</f>
        <v>0</v>
      </c>
      <c r="X7" s="10">
        <f>COUNTIF(X12:X12,"◯")</f>
        <v>0</v>
      </c>
      <c r="Y7" s="10">
        <f>COUNTIF(Y12:Y12,"◎")</f>
        <v>1</v>
      </c>
      <c r="Z7" s="1">
        <f>SUM(Z12:Z12)</f>
        <v>0</v>
      </c>
      <c r="AA7" s="1">
        <f>SUM(AA12:AA12)</f>
        <v>0</v>
      </c>
      <c r="AB7" s="79">
        <f>MAX(AB12:AB12)</f>
        <v>1</v>
      </c>
      <c r="AD7" s="1">
        <f>SUM(AD12:AD12)</f>
        <v>0</v>
      </c>
      <c r="AG7" s="19">
        <f>COUNTIF(AG12:AG12,"◯")</f>
        <v>1</v>
      </c>
      <c r="AH7" s="14">
        <f>SUM(AH12:AH12)</f>
        <v>3</v>
      </c>
      <c r="AI7" s="14">
        <f>COUNTIF(AI12:AI12,"△")</f>
        <v>0</v>
      </c>
      <c r="AJ7" s="14">
        <f>SUM(AJ12:AJ12)</f>
        <v>0</v>
      </c>
      <c r="AK7" s="117">
        <f>COUNTIF(AK12:AK12,"◯")</f>
        <v>0</v>
      </c>
      <c r="AN7" s="1">
        <f>SUM(AN12:AN12)</f>
        <v>0</v>
      </c>
      <c r="AP7" s="79">
        <f>MAX(AP12:AP12)</f>
        <v>0</v>
      </c>
      <c r="AQ7" s="1">
        <f>SUM(AQ12:AQ12)</f>
        <v>0</v>
      </c>
      <c r="AR7" s="1">
        <f>SUM(AR12:AR12)</f>
        <v>0</v>
      </c>
      <c r="AS7" s="10">
        <f>COUNTIF(AS12:AS12,"◎")</f>
        <v>0</v>
      </c>
      <c r="AT7" s="10">
        <f>COUNTIF(AT12:AT12,"◯")</f>
        <v>0</v>
      </c>
      <c r="AU7" s="1">
        <f>MAX(AU12:AU12)</f>
        <v>0</v>
      </c>
      <c r="AV7" s="10">
        <f>COUNTIF(AV12:AV12,"◯")</f>
        <v>0</v>
      </c>
      <c r="AW7" s="10">
        <f>COUNTIF(AW12:AW12,"◯")</f>
        <v>0</v>
      </c>
      <c r="AX7" s="1">
        <f>COUNTIF(AX12:AX12,"△")</f>
        <v>0</v>
      </c>
      <c r="AY7" s="118">
        <f>COUNTIF(AY12:AY12,"★")</f>
        <v>0</v>
      </c>
      <c r="AZ7" s="7">
        <f>COUNTIF(AZ12:AZ12,"◯")</f>
        <v>0</v>
      </c>
      <c r="BA7" s="1">
        <f>SUM(BA84:BA97)</f>
        <v>0</v>
      </c>
      <c r="BB7" s="1">
        <f>MAX(BB12:BB12)</f>
        <v>0</v>
      </c>
      <c r="BC7" s="1">
        <f>MAX(BC12:BC12)</f>
        <v>0</v>
      </c>
      <c r="BD7" s="1">
        <f>SUM(BD12:BD12)</f>
        <v>0</v>
      </c>
      <c r="BE7" s="1">
        <f>SUM(BE12:BE12)</f>
        <v>0</v>
      </c>
      <c r="BF7" s="1">
        <f>SUM(BF12:BF12)</f>
        <v>0</v>
      </c>
      <c r="BG7" s="1">
        <f>SUM(BG12:BG12)</f>
        <v>0</v>
      </c>
      <c r="BH7" s="1">
        <f>COUNTIF(BH12:BH12,"△")</f>
        <v>0</v>
      </c>
      <c r="BI7" s="1">
        <f>SUM(BI12:BI12)</f>
        <v>0</v>
      </c>
      <c r="BJ7" s="1">
        <f>SUM(BJ12:BJ12)</f>
        <v>0</v>
      </c>
      <c r="BK7" s="10">
        <f>COUNTIF(BK12:BK12,"◎")</f>
        <v>0</v>
      </c>
      <c r="BL7" s="10">
        <f>COUNTIF(BL12:BL12,"◯")</f>
        <v>0</v>
      </c>
      <c r="BM7" s="1">
        <f>MAX(BM12:BM12)</f>
        <v>0</v>
      </c>
      <c r="BN7" s="1">
        <f>MAX(BN12:BN12)</f>
        <v>0</v>
      </c>
    </row>
    <row r="8" spans="1:66" ht="11.25" customHeight="1">
      <c r="A8" s="53" t="s">
        <v>131</v>
      </c>
      <c r="B8" s="77"/>
      <c r="C8" s="77"/>
      <c r="D8" s="1">
        <f>MAX(D13:D21)</f>
        <v>0</v>
      </c>
      <c r="E8" s="1">
        <f>MAX(E13:E21)</f>
        <v>1</v>
      </c>
      <c r="F8" s="10">
        <f>COUNTIF(F13:F21,"◯")</f>
        <v>1</v>
      </c>
      <c r="G8" s="10">
        <f>COUNTIF(G13:G21,"◎")</f>
        <v>2</v>
      </c>
      <c r="H8" s="1">
        <f>SUM(H13:H21)</f>
        <v>0</v>
      </c>
      <c r="I8" s="1">
        <f>SUM(I13:I21)</f>
        <v>0</v>
      </c>
      <c r="J8" s="1">
        <f>COUNTIF(J13:J21,"△")</f>
        <v>0</v>
      </c>
      <c r="K8" s="1">
        <f>SUM(K13:K21)</f>
        <v>1</v>
      </c>
      <c r="L8" s="1">
        <f>SUM(L13:L21)</f>
        <v>4</v>
      </c>
      <c r="M8" s="1">
        <f>SUM(M13:M21)</f>
        <v>7</v>
      </c>
      <c r="N8" s="1">
        <f>SUM(N13:N21)</f>
        <v>16</v>
      </c>
      <c r="O8" s="1">
        <f>MAX(O13:O21)</f>
        <v>1</v>
      </c>
      <c r="P8" s="1">
        <f>MAX(P13:P21)</f>
        <v>4</v>
      </c>
      <c r="Q8" s="1">
        <f>SUM(Q98:Q109)</f>
        <v>0</v>
      </c>
      <c r="R8" s="7">
        <f>COUNTIF(R13:R21,"◯")</f>
        <v>5</v>
      </c>
      <c r="S8" s="58">
        <f>COUNTIF(S13:S21,"★")</f>
        <v>6</v>
      </c>
      <c r="T8" s="1">
        <f>COUNTIF(T13:T21,"△")</f>
        <v>0</v>
      </c>
      <c r="U8" s="10">
        <f>COUNTIF(U13:U21,"◯")</f>
        <v>0</v>
      </c>
      <c r="V8" s="10">
        <f>COUNTIF(V13:V21,"◯")</f>
        <v>0</v>
      </c>
      <c r="W8" s="1">
        <f>MAX(W13:W21)</f>
        <v>1</v>
      </c>
      <c r="X8" s="10">
        <f>COUNTIF(X13:X21,"◯")</f>
        <v>1</v>
      </c>
      <c r="Y8" s="10">
        <f>COUNTIF(Y13:Y21,"◎")</f>
        <v>5</v>
      </c>
      <c r="Z8" s="1">
        <f>SUM(Z13:Z21)</f>
        <v>0</v>
      </c>
      <c r="AA8" s="1">
        <f>SUM(AA13:AA21)</f>
        <v>1</v>
      </c>
      <c r="AB8" s="79">
        <f>MAX(AB13:AB21)</f>
        <v>7</v>
      </c>
      <c r="AD8" s="1">
        <f>SUM(AD13:AD21)</f>
        <v>0</v>
      </c>
      <c r="AG8" s="19">
        <f>COUNTIF(AG13:AG21,"◯")</f>
        <v>8</v>
      </c>
      <c r="AH8" s="14">
        <f>SUM(AH13:AH21)</f>
        <v>25</v>
      </c>
      <c r="AI8" s="14">
        <f>COUNTIF(AI13:AI21,"△")</f>
        <v>0</v>
      </c>
      <c r="AJ8" s="14">
        <f>SUM(AJ13:AJ21)</f>
        <v>7</v>
      </c>
      <c r="AK8" s="117">
        <f>COUNTIF(AK13:AK21,"◯")</f>
        <v>1</v>
      </c>
      <c r="AN8" s="1">
        <f>SUM(AN13:AN21)</f>
        <v>0</v>
      </c>
      <c r="AP8" s="79">
        <f>MAX(AP13:AP1006)</f>
        <v>1</v>
      </c>
      <c r="AQ8" s="1">
        <f>SUM(AQ13:AQ21)</f>
        <v>4</v>
      </c>
      <c r="AR8" s="1">
        <f>SUM(AR13:AR21)</f>
        <v>0</v>
      </c>
      <c r="AS8" s="10">
        <f>COUNTIF(AS13:AS21,"◎")</f>
        <v>0</v>
      </c>
      <c r="AT8" s="10">
        <f>COUNTIF(AT13:AT21,"◯")</f>
        <v>0</v>
      </c>
      <c r="AU8" s="1">
        <f>MAX(AU13:AU21)</f>
        <v>0</v>
      </c>
      <c r="AV8" s="10">
        <f>COUNTIF(AV13:AV21,"◯")</f>
        <v>0</v>
      </c>
      <c r="AW8" s="10">
        <f>COUNTIF(AW13:AW21,"◯")</f>
        <v>0</v>
      </c>
      <c r="AX8" s="1">
        <f>COUNTIF(AX13:AX21,"△")</f>
        <v>0</v>
      </c>
      <c r="AY8" s="118">
        <f>COUNTIF(AY13:AY21,"★")</f>
        <v>3</v>
      </c>
      <c r="AZ8" s="7">
        <f>COUNTIF(AZ13:AZ521,"◯")</f>
        <v>0</v>
      </c>
      <c r="BA8" s="1">
        <f>SUM(BA98:BA109)</f>
        <v>0</v>
      </c>
      <c r="BB8" s="1">
        <f>MAX(BB13:BB21)</f>
        <v>0</v>
      </c>
      <c r="BC8" s="1">
        <f>MAX(BC13:BC17)</f>
        <v>3</v>
      </c>
      <c r="BD8" s="1">
        <f>SUM(BD13:BD21)</f>
        <v>0</v>
      </c>
      <c r="BE8" s="1">
        <f>SUM(BE13:BE21)</f>
        <v>9</v>
      </c>
      <c r="BF8" s="1">
        <f>SUM(BF13:BF21)</f>
        <v>0</v>
      </c>
      <c r="BG8" s="1">
        <f>SUM(BG13:BG521)</f>
        <v>2</v>
      </c>
      <c r="BH8" s="1">
        <f>COUNTIF(BH13:BH21,"△")</f>
        <v>0</v>
      </c>
      <c r="BI8" s="1">
        <f>SUM(BI13:BI521)</f>
        <v>0</v>
      </c>
      <c r="BJ8" s="1">
        <f>SUM(BJ13:BJ521)</f>
        <v>0</v>
      </c>
      <c r="BK8" s="10">
        <f>COUNTIF(BK13:BK21,"◎")</f>
        <v>0</v>
      </c>
      <c r="BL8" s="10">
        <f>COUNTIF(BL13:BL21,"◯")</f>
        <v>0</v>
      </c>
      <c r="BM8" s="1">
        <f>MAX(BM13:BM21)</f>
        <v>0</v>
      </c>
      <c r="BN8" s="1">
        <f>MAX(BN13:BN17)</f>
        <v>0</v>
      </c>
    </row>
    <row r="9" spans="1:66" ht="11.25" customHeight="1">
      <c r="A9" s="53" t="s">
        <v>132</v>
      </c>
      <c r="B9" s="77"/>
      <c r="C9" s="77"/>
      <c r="D9" s="1" t="s">
        <v>151</v>
      </c>
      <c r="E9" s="1" t="s">
        <v>151</v>
      </c>
      <c r="F9" s="1" t="s">
        <v>151</v>
      </c>
      <c r="G9" s="1" t="s">
        <v>151</v>
      </c>
      <c r="H9" s="1" t="s">
        <v>151</v>
      </c>
      <c r="I9" s="1" t="s">
        <v>151</v>
      </c>
      <c r="J9" s="1" t="s">
        <v>151</v>
      </c>
      <c r="K9" s="1" t="s">
        <v>151</v>
      </c>
      <c r="L9" s="1" t="s">
        <v>151</v>
      </c>
      <c r="M9" s="1" t="s">
        <v>151</v>
      </c>
      <c r="N9" s="1" t="s">
        <v>151</v>
      </c>
      <c r="O9" s="1" t="s">
        <v>151</v>
      </c>
      <c r="P9" s="1" t="s">
        <v>151</v>
      </c>
      <c r="Q9" s="1">
        <f>SUM(Q110:Q111)</f>
        <v>0</v>
      </c>
      <c r="R9" s="1" t="s">
        <v>151</v>
      </c>
      <c r="S9" s="58" t="s">
        <v>274</v>
      </c>
      <c r="T9" s="1" t="s">
        <v>151</v>
      </c>
      <c r="U9" s="1" t="s">
        <v>151</v>
      </c>
      <c r="V9" s="1" t="s">
        <v>151</v>
      </c>
      <c r="W9" s="1" t="s">
        <v>151</v>
      </c>
      <c r="X9" s="1" t="s">
        <v>151</v>
      </c>
      <c r="Y9" s="1" t="s">
        <v>151</v>
      </c>
      <c r="Z9" s="1" t="s">
        <v>151</v>
      </c>
      <c r="AA9" s="1" t="s">
        <v>151</v>
      </c>
      <c r="AB9" s="1" t="s">
        <v>151</v>
      </c>
      <c r="AC9" s="1" t="s">
        <v>151</v>
      </c>
      <c r="AD9" s="1" t="s">
        <v>151</v>
      </c>
      <c r="AE9" s="1" t="s">
        <v>151</v>
      </c>
      <c r="AF9" s="1" t="s">
        <v>151</v>
      </c>
      <c r="AG9" s="58" t="s">
        <v>155</v>
      </c>
      <c r="AH9" s="1" t="s">
        <v>151</v>
      </c>
      <c r="AI9" s="1" t="s">
        <v>151</v>
      </c>
      <c r="AJ9" s="1" t="s">
        <v>151</v>
      </c>
      <c r="AK9" s="118" t="s">
        <v>155</v>
      </c>
      <c r="AL9" s="1" t="s">
        <v>151</v>
      </c>
      <c r="AM9" s="1" t="s">
        <v>151</v>
      </c>
      <c r="AN9" s="1" t="s">
        <v>151</v>
      </c>
      <c r="AO9" s="1" t="s">
        <v>151</v>
      </c>
      <c r="AP9" s="1" t="s">
        <v>151</v>
      </c>
      <c r="AQ9" s="1" t="s">
        <v>151</v>
      </c>
      <c r="AR9" s="1" t="s">
        <v>151</v>
      </c>
      <c r="AS9" s="1" t="s">
        <v>151</v>
      </c>
      <c r="AT9" s="1" t="s">
        <v>151</v>
      </c>
      <c r="AU9" s="1" t="s">
        <v>151</v>
      </c>
      <c r="AV9" s="1" t="s">
        <v>151</v>
      </c>
      <c r="AW9" s="1" t="s">
        <v>151</v>
      </c>
      <c r="AX9" s="1" t="s">
        <v>151</v>
      </c>
      <c r="AY9" s="118" t="s">
        <v>118</v>
      </c>
      <c r="AZ9" s="1" t="s">
        <v>151</v>
      </c>
      <c r="BA9" s="1">
        <f>SUM(BA110:BA111)</f>
        <v>0</v>
      </c>
      <c r="BB9" s="1" t="s">
        <v>151</v>
      </c>
      <c r="BC9" s="1" t="s">
        <v>151</v>
      </c>
      <c r="BD9" s="1" t="s">
        <v>151</v>
      </c>
      <c r="BE9" s="1" t="s">
        <v>151</v>
      </c>
      <c r="BF9" s="1" t="s">
        <v>151</v>
      </c>
      <c r="BG9" s="1" t="s">
        <v>151</v>
      </c>
      <c r="BH9" s="1" t="s">
        <v>151</v>
      </c>
      <c r="BI9" s="1" t="s">
        <v>151</v>
      </c>
      <c r="BJ9" s="1" t="s">
        <v>151</v>
      </c>
      <c r="BK9" s="1" t="s">
        <v>151</v>
      </c>
      <c r="BL9" s="1" t="s">
        <v>151</v>
      </c>
      <c r="BM9" s="1" t="s">
        <v>151</v>
      </c>
      <c r="BN9" s="1" t="s">
        <v>151</v>
      </c>
    </row>
    <row r="10" spans="1:66" ht="11.25" customHeight="1">
      <c r="A10" s="53" t="s">
        <v>133</v>
      </c>
      <c r="B10" s="77"/>
      <c r="C10" s="77"/>
      <c r="D10" s="1">
        <f>MAX(D22:D202)</f>
        <v>0</v>
      </c>
      <c r="E10" s="1">
        <f>MAX(E22:E202)</f>
        <v>1</v>
      </c>
      <c r="F10" s="10">
        <f>COUNTIF(F22:F202,"◯")</f>
        <v>0</v>
      </c>
      <c r="G10" s="10">
        <f>COUNTIF(G22:G202,"◎")</f>
        <v>3</v>
      </c>
      <c r="H10" s="1">
        <f>SUM(H22:H202)</f>
        <v>0</v>
      </c>
      <c r="I10" s="1">
        <f>SUM(I22:I202)</f>
        <v>1</v>
      </c>
      <c r="J10" s="1">
        <f>COUNTIF(J22:J202,"△")</f>
        <v>1</v>
      </c>
      <c r="K10" s="1">
        <f>SUM(K22:K202)</f>
        <v>0</v>
      </c>
      <c r="L10" s="1">
        <f>SUM(L22:L202)</f>
        <v>2</v>
      </c>
      <c r="M10" s="1">
        <f>SUM(M22:M202)</f>
        <v>2</v>
      </c>
      <c r="N10" s="1">
        <f>SUM(N22:N202)</f>
        <v>16</v>
      </c>
      <c r="O10" s="1">
        <f>MAX(O22:O202)</f>
        <v>0</v>
      </c>
      <c r="P10" s="1">
        <f>MAX(P22:P202)</f>
        <v>7</v>
      </c>
      <c r="Q10" s="1">
        <f>SUM(Q112:Q181)</f>
        <v>0</v>
      </c>
      <c r="R10" s="7">
        <f>COUNTIF(R22:R202,"◯")</f>
        <v>5</v>
      </c>
      <c r="S10" s="58">
        <f>COUNTIF(S22:S202,"★")</f>
        <v>6</v>
      </c>
      <c r="T10" s="1">
        <f>COUNTIF(T22:T202,"△")</f>
        <v>0</v>
      </c>
      <c r="U10" s="10">
        <f>COUNTIF(U22:U202,"◯")</f>
        <v>1</v>
      </c>
      <c r="V10" s="10">
        <f>COUNTIF(V22:V202,"◯")</f>
        <v>1</v>
      </c>
      <c r="W10" s="1">
        <f>MAX(W22:W202)</f>
        <v>2</v>
      </c>
      <c r="X10" s="10">
        <f>COUNTIF(X22:X202,"◯")</f>
        <v>1</v>
      </c>
      <c r="Y10" s="10">
        <f>COUNTIF(Y22:Y202,"◎")</f>
        <v>3</v>
      </c>
      <c r="Z10" s="1">
        <f>SUM(Z22:Z202)</f>
        <v>1</v>
      </c>
      <c r="AA10" s="1">
        <f>SUM(AA22:AA202)</f>
        <v>0</v>
      </c>
      <c r="AB10" s="79">
        <f>MAX(AB22:AB202)</f>
        <v>8</v>
      </c>
      <c r="AD10" s="1">
        <f>SUM(AD22:AD202)</f>
        <v>0</v>
      </c>
      <c r="AG10" s="19">
        <f>COUNTIF(AG22:AG202,"◯")</f>
        <v>6</v>
      </c>
      <c r="AH10" s="14">
        <f>SUM(AH22:AH202)</f>
        <v>19</v>
      </c>
      <c r="AI10" s="14">
        <f>COUNTIF(AI22:AI202,"△")</f>
        <v>1</v>
      </c>
      <c r="AJ10" s="14">
        <f>SUM(AJ22:AJ202)</f>
        <v>4</v>
      </c>
      <c r="AK10" s="117">
        <f>COUNTIF(AK22:AK202,"◯")</f>
        <v>0</v>
      </c>
      <c r="AN10" s="1">
        <f>SUM(AN22:AN202)</f>
        <v>0</v>
      </c>
      <c r="AP10" s="79">
        <f>MAX(AP22:AP202)</f>
        <v>0</v>
      </c>
      <c r="AQ10" s="1">
        <f>SUM(AQ22:AQ202)</f>
        <v>4</v>
      </c>
      <c r="AR10" s="1">
        <f>SUM(AR22:AR202)</f>
        <v>0</v>
      </c>
      <c r="AS10" s="10">
        <f>COUNTIF(AS22:AS202,"◎")</f>
        <v>0</v>
      </c>
      <c r="AT10" s="10">
        <f>COUNTIF(AT22:AT202,"◯")</f>
        <v>0</v>
      </c>
      <c r="AU10" s="1">
        <f>MAX(AU22:AU202)</f>
        <v>0</v>
      </c>
      <c r="AV10" s="10">
        <f>COUNTIF(AV22:AV202,"◯")</f>
        <v>0</v>
      </c>
      <c r="AW10" s="10">
        <f>COUNTIF(AW22:AW202,"◯")</f>
        <v>0</v>
      </c>
      <c r="AX10" s="1">
        <f>COUNTIF(AX22:AX202,"△")</f>
        <v>0</v>
      </c>
      <c r="AY10" s="118">
        <f>COUNTIF(AY22:AY202,"★")</f>
        <v>1</v>
      </c>
      <c r="AZ10" s="7">
        <f>COUNTIF(AZ22:AZ5202,"◯")</f>
        <v>0</v>
      </c>
      <c r="BA10" s="1">
        <f>SUM(BA112:BA181)</f>
        <v>0</v>
      </c>
      <c r="BB10" s="1">
        <f>MAX(BB22:BB202)</f>
        <v>0</v>
      </c>
      <c r="BC10" s="1">
        <f>MAX(BC112:BC202)</f>
        <v>0</v>
      </c>
      <c r="BD10" s="1">
        <f>SUM(BD22:BD202)</f>
        <v>2</v>
      </c>
      <c r="BE10" s="1">
        <f>SUM(BE22:BE202)</f>
        <v>3</v>
      </c>
      <c r="BF10" s="1">
        <f>SUM(BF22:BF202)</f>
        <v>0</v>
      </c>
      <c r="BG10" s="1">
        <f>SUM(BG22:BG5202)</f>
        <v>2</v>
      </c>
      <c r="BH10" s="1">
        <f>COUNTIF(BH22:BH202,"△")</f>
        <v>0</v>
      </c>
      <c r="BI10" s="1">
        <f>SUM(BI22:BI5202)</f>
        <v>0</v>
      </c>
      <c r="BJ10" s="1">
        <f>SUM(BJ22:BJ5202)</f>
        <v>0</v>
      </c>
      <c r="BK10" s="10">
        <f>COUNTIF(BK22:BK202,"◎")</f>
        <v>0</v>
      </c>
      <c r="BL10" s="10">
        <f>COUNTIF(BL22:BL202,"◯")</f>
        <v>0</v>
      </c>
      <c r="BM10" s="1">
        <f>MAX(BM22:BM202)</f>
        <v>0</v>
      </c>
      <c r="BN10" s="1">
        <f>MAX(BN112:BN202)</f>
        <v>0</v>
      </c>
    </row>
    <row r="11" spans="1:66" ht="11.25" customHeight="1">
      <c r="A11" s="53" t="s">
        <v>273</v>
      </c>
      <c r="B11" s="77"/>
      <c r="C11" s="77"/>
      <c r="D11" s="1">
        <f>MAX(D24:D24)</f>
        <v>0</v>
      </c>
      <c r="E11" s="1">
        <f>MAX(E24:E24)</f>
        <v>1</v>
      </c>
      <c r="F11" s="10">
        <f>COUNTIF(F24:F24,"◯")</f>
        <v>0</v>
      </c>
      <c r="G11" s="10">
        <f>COUNTIF(G24:G24,"◎")</f>
        <v>0</v>
      </c>
      <c r="H11" s="1">
        <f>SUM(H24:H24)</f>
        <v>0</v>
      </c>
      <c r="I11" s="1">
        <f>SUM(I24:I24)</f>
        <v>1</v>
      </c>
      <c r="J11" s="1">
        <f>COUNTIF(J24:J24,"△")</f>
        <v>1</v>
      </c>
      <c r="K11" s="1">
        <f>SUM(K24:K24)</f>
        <v>0</v>
      </c>
      <c r="L11" s="1">
        <f>SUM(L24:L24)</f>
        <v>0</v>
      </c>
      <c r="M11" s="1">
        <f>SUM(M24:M24)</f>
        <v>0</v>
      </c>
      <c r="N11" s="1">
        <f>SUM(N24:N24)</f>
        <v>1</v>
      </c>
      <c r="O11" s="1">
        <f>MAX(O24:O24)</f>
        <v>0</v>
      </c>
      <c r="P11" s="1">
        <f>MAX(P24:P24)</f>
        <v>3</v>
      </c>
      <c r="Q11" s="1">
        <f>SUM(Q24:Q24)</f>
        <v>0</v>
      </c>
      <c r="R11" s="7">
        <f>COUNTIF(R24:R24,"◯")</f>
        <v>0</v>
      </c>
      <c r="S11" s="58">
        <f>COUNTIF(S24:S24,"★")</f>
        <v>1</v>
      </c>
      <c r="T11" s="1">
        <f>COUNTIF(T24:T24,"△")</f>
        <v>0</v>
      </c>
      <c r="U11" s="10">
        <f>COUNTIF(U24:U24,"◯")</f>
        <v>0</v>
      </c>
      <c r="V11" s="10">
        <f>COUNTIF(V24:V24,"◯")</f>
        <v>0</v>
      </c>
      <c r="W11" s="1">
        <f>MAX(W24:W24)</f>
        <v>2</v>
      </c>
      <c r="X11" s="10">
        <f>COUNTIF(X24:X24,"◯")</f>
        <v>0</v>
      </c>
      <c r="Y11" s="10">
        <f>COUNTIF(Y24:Y24,"◎")</f>
        <v>0</v>
      </c>
      <c r="Z11" s="1">
        <f>SUM(Z24:Z24)</f>
        <v>1</v>
      </c>
      <c r="AA11" s="1">
        <f>SUM(AA24:AA24)</f>
        <v>0</v>
      </c>
      <c r="AB11" s="79">
        <f>MAX(AB24:AB24)</f>
        <v>4</v>
      </c>
      <c r="AD11" s="12">
        <f>SUM(AD24:AD24)</f>
        <v>0</v>
      </c>
      <c r="AG11" s="19">
        <f>COUNTIF(AG24:AG24,"◯")</f>
        <v>0</v>
      </c>
      <c r="AH11" s="14">
        <f>SUM(AH24:AH24)</f>
        <v>1</v>
      </c>
      <c r="AI11" s="14">
        <f>COUNTIF(AI24:AI24,"△")</f>
        <v>1</v>
      </c>
      <c r="AJ11" s="14">
        <f>SUM(AJ24:AJ24)</f>
        <v>0</v>
      </c>
      <c r="AK11" s="117">
        <f>COUNTIF(AK24:AK24,"◯")</f>
        <v>0</v>
      </c>
      <c r="AN11" s="1">
        <f>SUM(AN24:AN24)</f>
        <v>0</v>
      </c>
      <c r="AP11" s="79">
        <f>MAX(AP24:AP24)</f>
        <v>0</v>
      </c>
      <c r="AQ11" s="1">
        <f>SUM(AQ24:AQ24)</f>
        <v>0</v>
      </c>
      <c r="AR11" s="1">
        <f>SUM(AR24:AR24)</f>
        <v>0</v>
      </c>
      <c r="AS11" s="10">
        <f>COUNTIF(AS24:AS24,"◎")</f>
        <v>0</v>
      </c>
      <c r="AT11" s="10">
        <f>COUNTIF(AT24:AT24,"◯")</f>
        <v>0</v>
      </c>
      <c r="AU11" s="1">
        <f>MAX(AU24:AU24)</f>
        <v>0</v>
      </c>
      <c r="AV11" s="10">
        <f>COUNTIF(AV24:AV24,"◯")</f>
        <v>0</v>
      </c>
      <c r="AW11" s="10">
        <f>COUNTIF(AW24:AW24,"◯")</f>
        <v>0</v>
      </c>
      <c r="AX11" s="1">
        <f>COUNTIF(AX24:AX24,"△")</f>
        <v>0</v>
      </c>
      <c r="AY11" s="118">
        <f>COUNTIF(AY24:AY24,"★")</f>
        <v>0</v>
      </c>
      <c r="AZ11" s="7">
        <f>COUNTIF(AZ24:AZ524,"◯")</f>
        <v>0</v>
      </c>
      <c r="BA11" s="1">
        <f>SUM(BA24:BA24)</f>
        <v>0</v>
      </c>
      <c r="BB11" s="1">
        <f>MAX(BB24:BB24)</f>
        <v>0</v>
      </c>
      <c r="BC11" s="1">
        <f>MAX(BC24:BC24)</f>
        <v>4</v>
      </c>
      <c r="BD11" s="1">
        <f>SUM(BD24:BD24)</f>
        <v>0</v>
      </c>
      <c r="BE11" s="1">
        <f>SUM(BE24:BE24)</f>
        <v>0</v>
      </c>
      <c r="BF11" s="1">
        <f>SUM(BF24:BF24)</f>
        <v>0</v>
      </c>
      <c r="BG11" s="1">
        <f>SUM(BG24:BG524)</f>
        <v>0</v>
      </c>
      <c r="BH11" s="1">
        <f>COUNTIF(BH24:BH24,"△")</f>
        <v>0</v>
      </c>
      <c r="BI11" s="1">
        <f>SUM(BI24:BI524)</f>
        <v>0</v>
      </c>
      <c r="BJ11" s="1">
        <f>SUM(BJ24:BJ524)</f>
        <v>0</v>
      </c>
      <c r="BK11" s="10">
        <f>COUNTIF(BK24:BK24,"◎")</f>
        <v>0</v>
      </c>
      <c r="BL11" s="10">
        <f>COUNTIF(BL24:BL24,"◯")</f>
        <v>0</v>
      </c>
      <c r="BM11" s="1">
        <f>MAX(BM24:BM24)</f>
        <v>0</v>
      </c>
      <c r="BN11" s="1">
        <f>MAX(BN24:BN24)</f>
        <v>1</v>
      </c>
    </row>
    <row r="12" spans="2:66" ht="11.25" customHeight="1">
      <c r="B12" s="11">
        <v>1</v>
      </c>
      <c r="C12" s="11">
        <f>AF12-AL12</f>
        <v>0</v>
      </c>
      <c r="D12" s="11">
        <f>IF(F12="●",1,0)</f>
        <v>0</v>
      </c>
      <c r="E12" s="1">
        <f>IF(F12="◯",1,0)</f>
        <v>0</v>
      </c>
      <c r="F12" s="79">
        <f aca="true" t="shared" si="0" ref="F12:F53">IF(S12="★",X12,"")</f>
      </c>
      <c r="G12" s="11" t="str">
        <f aca="true" t="shared" si="1" ref="G12:G53">IF(S12="★",Y12,"")</f>
        <v>◎</v>
      </c>
      <c r="H12" s="1">
        <f aca="true" t="shared" si="2" ref="H12:H53">IF(J12="△",AJ12,"")</f>
      </c>
      <c r="I12" s="1">
        <f aca="true" t="shared" si="3" ref="I12:I53">IF(J12="△",AH12,"")</f>
      </c>
      <c r="J12" s="1">
        <f aca="true" t="shared" si="4" ref="J12:J53">IF(R12="△",R12,"")</f>
      </c>
      <c r="K12" s="1">
        <f aca="true" t="shared" si="5" ref="K12:K53">IF(S12="★",AA12,"")</f>
      </c>
      <c r="L12" s="1">
        <f aca="true" t="shared" si="6" ref="L12:L53">IF(R12="◯",M12,"")</f>
        <v>0</v>
      </c>
      <c r="M12" s="1">
        <f aca="true" t="shared" si="7" ref="M12:M53">IF(S12="★",AJ12,"")</f>
        <v>0</v>
      </c>
      <c r="N12" s="1">
        <f aca="true" t="shared" si="8" ref="N12:N53">IF(S12="★",AH12,"")</f>
        <v>3</v>
      </c>
      <c r="O12" s="1">
        <f>IF(R12="●",1,0)</f>
        <v>0</v>
      </c>
      <c r="P12" s="1">
        <f>IF(R12="◯",1,0)</f>
        <v>1</v>
      </c>
      <c r="Q12" s="1">
        <f>IF(S12="★",AD12,"")</f>
        <v>0</v>
      </c>
      <c r="R12" s="1" t="str">
        <f aca="true" t="shared" si="9" ref="R12:R53">IF(S12="★",AG12,"")</f>
        <v>◯</v>
      </c>
      <c r="S12" s="20" t="s">
        <v>117</v>
      </c>
      <c r="T12" s="94">
        <f>IF(C12=0,IF(AF12&gt;0,AI12,""),"")</f>
      </c>
      <c r="U12" s="94">
        <f>IF(C12=0,IF(AF12&gt;0,AG12,""),"")</f>
      </c>
      <c r="V12" s="94">
        <f aca="true" t="shared" si="10" ref="V12:V53">IF(C12=0,"",AG12)</f>
      </c>
      <c r="W12" s="94">
        <f>IF(X12="◯",1,0)</f>
        <v>0</v>
      </c>
      <c r="X12" s="10">
        <f>IF(AH12+AJ12=5,AG12,"")</f>
      </c>
      <c r="Y12" s="10" t="str">
        <f aca="true" t="shared" si="11" ref="Y12:Y53">IF(AH12+AJ12=3,IF(AH12=3,"◎",""),"")</f>
        <v>◎</v>
      </c>
      <c r="Z12" s="10">
        <f aca="true" t="shared" si="12" ref="Z12:Z53">IF(AI12="△",AH12,"")</f>
      </c>
      <c r="AA12" s="1">
        <f aca="true" t="shared" si="13" ref="AA12:AA53">IF(AG12="●",AH12,"")</f>
      </c>
      <c r="AB12" s="12">
        <f>IF(AG12="◯",1,0)</f>
        <v>1</v>
      </c>
      <c r="AC12" s="12">
        <f>IF(AG12="◯",1,0)</f>
        <v>1</v>
      </c>
      <c r="AG12" s="15" t="s">
        <v>67</v>
      </c>
      <c r="AH12" s="16">
        <f>IF(AG12="◯",3,"")</f>
        <v>3</v>
      </c>
      <c r="AJ12" s="13">
        <v>0</v>
      </c>
      <c r="AK12" s="15" t="str">
        <f>IF(AG12="◯","●",IF(AG12="","",""))</f>
        <v>●</v>
      </c>
      <c r="AN12" s="1"/>
      <c r="AO12" s="14">
        <f>IF(AK12="◯",1,0)</f>
        <v>0</v>
      </c>
      <c r="AP12" s="80">
        <f>IF(AK12="◯",1,0)</f>
        <v>0</v>
      </c>
      <c r="AQ12" s="11">
        <f aca="true" t="shared" si="14" ref="AQ12:AQ53">IF(AK12="●",AJ12,"")</f>
        <v>0</v>
      </c>
      <c r="AR12" s="11">
        <f aca="true" t="shared" si="15" ref="AR12:AR53">IF(AI12="△",AJ12,"")</f>
      </c>
      <c r="AS12" s="10">
        <f>IF(AH12+AJ12=3,IF(AJ12=3,"◎",""),"")</f>
      </c>
      <c r="AT12" s="10">
        <f>IF(AH12+AJ12=5,AK12,"")</f>
      </c>
      <c r="AU12" s="1">
        <f>IF(AT12="◯",1,0)</f>
        <v>0</v>
      </c>
      <c r="AV12" s="10">
        <f>IF(C12=0,"",AK12)</f>
      </c>
      <c r="AW12" s="10">
        <f>IF(C12=0,IF(AL12&gt;0,AK12,""),"")</f>
      </c>
      <c r="AX12" s="10">
        <f>IF(C12=0,IF(AL12&gt;0,AI12,""),"")</f>
      </c>
      <c r="AZ12" s="1">
        <f aca="true" t="shared" si="16" ref="AZ12:AZ53">IF(AY12="★",AK12,"")</f>
      </c>
      <c r="BA12" s="11">
        <f>IF(AY12="★",AN12,"")</f>
      </c>
      <c r="BB12" s="1">
        <f>IF(AZ12="◯",1,0)</f>
        <v>0</v>
      </c>
      <c r="BC12" s="1">
        <f>IF(AZ12="●",1,0)</f>
        <v>0</v>
      </c>
      <c r="BD12" s="1">
        <f aca="true" t="shared" si="17" ref="BD12:BD53">IF(AY12="★",AJ12,"")</f>
      </c>
      <c r="BE12" s="1">
        <f aca="true" t="shared" si="18" ref="BE12:BE53">IF(AY12="★",AH12,"")</f>
      </c>
      <c r="BF12" s="1">
        <f aca="true" t="shared" si="19" ref="BF12:BF53">IF(AK12="◯",BE12,"")</f>
      </c>
      <c r="BG12" s="1">
        <f aca="true" t="shared" si="20" ref="BG12:BG53">IF(AY12="★",AQ12,"")</f>
      </c>
      <c r="BH12" s="1">
        <f aca="true" t="shared" si="21" ref="BH12:BH53">IF(AZ12="△",AZ12,"")</f>
      </c>
      <c r="BI12" s="1">
        <f aca="true" t="shared" si="22" ref="BI12:BI53">IF(BH12="△",AJ12,"")</f>
      </c>
      <c r="BJ12" s="1">
        <f aca="true" t="shared" si="23" ref="BJ12:BJ53">IF(BH12="△",AH12,"")</f>
      </c>
      <c r="BK12" s="1">
        <f aca="true" t="shared" si="24" ref="BK12:BK53">IF(AY12="★",AS12,"")</f>
      </c>
      <c r="BL12" s="1">
        <f>IF(AY12="★",AT12,"")</f>
      </c>
      <c r="BM12" s="1">
        <f>IF(BL12="◯",1,0)</f>
        <v>0</v>
      </c>
      <c r="BN12" s="1">
        <f>IF(BL12="●",1,0)</f>
        <v>0</v>
      </c>
    </row>
    <row r="13" spans="2:66" ht="11.25" customHeight="1">
      <c r="B13" s="11">
        <f aca="true" t="shared" si="25" ref="B13:B53">IF(AG13="◯",B12+1,IF(AG13="●",B12+1,IF(AG13="△",B12+1,"-")))</f>
        <v>2</v>
      </c>
      <c r="C13" s="11">
        <f aca="true" t="shared" si="26" ref="C13:C53">AF13-AL13</f>
        <v>0</v>
      </c>
      <c r="D13" s="11">
        <f>IF(F13="●",D12+1,IF(F13="△",D12,IF(F13="◯",0,D12)))</f>
        <v>0</v>
      </c>
      <c r="E13" s="1">
        <f>IF(F13="◯",E12+1,IF(F13="△",E12,IF(F13="●",0,E12)))</f>
        <v>0</v>
      </c>
      <c r="F13" s="79">
        <f t="shared" si="0"/>
      </c>
      <c r="G13" s="11">
        <f t="shared" si="1"/>
      </c>
      <c r="H13" s="1">
        <f t="shared" si="2"/>
      </c>
      <c r="I13" s="1">
        <f t="shared" si="3"/>
      </c>
      <c r="J13" s="1">
        <f t="shared" si="4"/>
      </c>
      <c r="K13" s="1">
        <f t="shared" si="5"/>
      </c>
      <c r="L13" s="1">
        <f t="shared" si="6"/>
      </c>
      <c r="M13" s="1">
        <f t="shared" si="7"/>
      </c>
      <c r="N13" s="1">
        <f t="shared" si="8"/>
      </c>
      <c r="O13" s="1">
        <f>IF(R13="●",O12+1,IF(R13="△",O12,IF(R13="◯",0,O12)))</f>
        <v>0</v>
      </c>
      <c r="P13" s="1">
        <f>IF(R13="◯",P12+1,IF(R13="△",P12,IF(R13="●",0,P12)))</f>
        <v>1</v>
      </c>
      <c r="Q13" s="1">
        <f aca="true" t="shared" si="27" ref="Q13:Q76">IF(S13="★",AD13,"")</f>
      </c>
      <c r="R13" s="1">
        <f t="shared" si="9"/>
      </c>
      <c r="T13" s="94">
        <f aca="true" t="shared" si="28" ref="T13:T53">IF(C13=0,IF(AF13&gt;0,AI13,""),"")</f>
      </c>
      <c r="U13" s="94">
        <f aca="true" t="shared" si="29" ref="U13:U53">IF(C13=0,IF(AF13&gt;0,AG13,""),"")</f>
      </c>
      <c r="V13" s="94">
        <f t="shared" si="10"/>
      </c>
      <c r="W13" s="94">
        <f>IF(X13="◯",W12+1,IF(X13="△",W12,IF(X13="●",0,W12)))</f>
        <v>0</v>
      </c>
      <c r="X13" s="10">
        <f>IF(AH13=0,IF(AH13+AJ13=5,AG13,""),IF(AH13=1,IF(AH13+AJ13=5,AG13,""),IF(AH13=2,IF(AH13+AJ13=5,AG13,""),IF(AH13=3,IF(AH13+AJ13=5,AG13,""),""))))</f>
      </c>
      <c r="Y13" s="10" t="str">
        <f t="shared" si="11"/>
        <v>◎</v>
      </c>
      <c r="Z13" s="10">
        <f t="shared" si="12"/>
      </c>
      <c r="AA13" s="1">
        <f t="shared" si="13"/>
      </c>
      <c r="AB13" s="12">
        <f>IF(AG13="◯",AB12+1,IF(AG13="△",AB12,0))</f>
        <v>2</v>
      </c>
      <c r="AC13" s="12">
        <f aca="true" t="shared" si="30" ref="AC13:AC53">IF(AG13="◯",AC12+1,AC12)</f>
        <v>2</v>
      </c>
      <c r="AG13" s="15" t="s">
        <v>67</v>
      </c>
      <c r="AH13" s="16">
        <f aca="true" t="shared" si="31" ref="AH13:AH53">IF(AG13="◯",3,"")</f>
        <v>3</v>
      </c>
      <c r="AJ13" s="13">
        <v>0</v>
      </c>
      <c r="AK13" s="15" t="str">
        <f aca="true" t="shared" si="32" ref="AK13:AK53">IF(AG13="◯","●",IF(AG13="","",""))</f>
        <v>●</v>
      </c>
      <c r="AN13" s="1"/>
      <c r="AO13" s="14">
        <f aca="true" t="shared" si="33" ref="AO13:AO53">IF(AK13="◯",AO12+1,AO12)</f>
        <v>0</v>
      </c>
      <c r="AP13" s="12">
        <f aca="true" t="shared" si="34" ref="AP13:AP53">IF(AK13="◯",AP12+1,IF(AK13="△",AP12,0))</f>
        <v>0</v>
      </c>
      <c r="AQ13" s="11">
        <f t="shared" si="14"/>
        <v>0</v>
      </c>
      <c r="AR13" s="11">
        <f t="shared" si="15"/>
      </c>
      <c r="AS13" s="10">
        <f aca="true" t="shared" si="35" ref="AS13:AS53">IF(AH13+AJ13=3,IF(AJ13=3,"◎",""),"")</f>
      </c>
      <c r="AT13" s="10">
        <f>IF(AH13=0,IF(AH13+AJ13=5,AK13,""),IF(AH13=1,IF(AH13+AJ13=5,AK13,""),IF(AH13=2,IF(AH13+AJ13=5,AK13,""),IF(AH13=3,IF(AH13+AJ13=5,AK13,""),""))))</f>
      </c>
      <c r="AU13" s="1">
        <f>IF(AT13="◯",AU12+1,IF(AT13="△",AU12,IF(AT13="●",0,AU12)))</f>
        <v>0</v>
      </c>
      <c r="AV13" s="10">
        <f aca="true" t="shared" si="36" ref="AV13:AV53">IF(C13=0,"",AK13)</f>
      </c>
      <c r="AW13" s="10">
        <f aca="true" t="shared" si="37" ref="AW13:AW53">IF(C13=0,IF(AL13&gt;0,AK13,""),"")</f>
      </c>
      <c r="AX13" s="10">
        <f aca="true" t="shared" si="38" ref="AX13:AX53">IF(C13=0,IF(AL13&gt;0,AI13,""),"")</f>
      </c>
      <c r="AY13" s="119" t="s">
        <v>150</v>
      </c>
      <c r="AZ13" s="1" t="str">
        <f t="shared" si="16"/>
        <v>●</v>
      </c>
      <c r="BA13" s="11">
        <f aca="true" t="shared" si="39" ref="BA13:BA76">IF(AY13="★",AN13,"")</f>
        <v>0</v>
      </c>
      <c r="BB13" s="1">
        <f>IF(AZ13="◯",BB12+1,IF(AZ13="△",BB12,IF(AZ13="●",0,BB12)))</f>
        <v>0</v>
      </c>
      <c r="BC13" s="1">
        <f>IF(AZ13="●",BC12+1,IF(AZ13="△",BC12,IF(AZ13="◯",0,BC12)))</f>
        <v>1</v>
      </c>
      <c r="BD13" s="1">
        <f t="shared" si="17"/>
        <v>0</v>
      </c>
      <c r="BE13" s="1">
        <f t="shared" si="18"/>
        <v>3</v>
      </c>
      <c r="BF13" s="1">
        <f t="shared" si="19"/>
      </c>
      <c r="BG13" s="1">
        <f t="shared" si="20"/>
        <v>0</v>
      </c>
      <c r="BH13" s="1">
        <f t="shared" si="21"/>
      </c>
      <c r="BI13" s="1">
        <f t="shared" si="22"/>
      </c>
      <c r="BJ13" s="1">
        <f t="shared" si="23"/>
      </c>
      <c r="BK13" s="1">
        <f t="shared" si="24"/>
      </c>
      <c r="BL13" s="1">
        <f aca="true" t="shared" si="40" ref="BL13:BL53">IF(AY13="★",AT13,"")</f>
      </c>
      <c r="BM13" s="1">
        <f>IF(BL13="◯",BM12+1,IF(BL13="△",BM12,IF(BL13="●",0,BM12)))</f>
        <v>0</v>
      </c>
      <c r="BN13" s="1">
        <f>IF(BL13="●",BN12+1,IF(BL13="△",BN12,IF(BL13="◯",0,BN12)))</f>
        <v>0</v>
      </c>
    </row>
    <row r="14" spans="2:66" ht="11.25" customHeight="1">
      <c r="B14" s="11">
        <f t="shared" si="25"/>
        <v>3</v>
      </c>
      <c r="C14" s="11">
        <f t="shared" si="26"/>
        <v>0</v>
      </c>
      <c r="D14" s="11">
        <f aca="true" t="shared" si="41" ref="D14:D53">IF(F14="●",D13+1,IF(F14="△",D13,IF(F14="◯",0,D13)))</f>
        <v>0</v>
      </c>
      <c r="E14" s="1">
        <f aca="true" t="shared" si="42" ref="E14:E53">IF(F14="◯",E13+1,IF(F14="△",E13,IF(F14="●",0,E13)))</f>
        <v>0</v>
      </c>
      <c r="F14" s="79">
        <f aca="true" t="shared" si="43" ref="F14:F22">IF(S14="★",X14,"")</f>
      </c>
      <c r="G14" s="11">
        <f aca="true" t="shared" si="44" ref="G14:G22">IF(S14="★",Y14,"")</f>
      </c>
      <c r="H14" s="1">
        <f t="shared" si="2"/>
      </c>
      <c r="I14" s="1">
        <f t="shared" si="3"/>
      </c>
      <c r="J14" s="1">
        <f t="shared" si="4"/>
      </c>
      <c r="K14" s="1">
        <f aca="true" t="shared" si="45" ref="K14:K22">IF(S14="★",AA14,"")</f>
      </c>
      <c r="L14" s="1">
        <f t="shared" si="6"/>
      </c>
      <c r="M14" s="1">
        <f t="shared" si="7"/>
      </c>
      <c r="N14" s="1">
        <f t="shared" si="8"/>
      </c>
      <c r="O14" s="1">
        <f aca="true" t="shared" si="46" ref="O14:O53">IF(R14="●",O13+1,IF(R14="△",O13,IF(R14="◯",0,O13)))</f>
        <v>0</v>
      </c>
      <c r="P14" s="1">
        <f aca="true" t="shared" si="47" ref="P14:P53">IF(R14="◯",P13+1,IF(R14="△",P13,IF(R14="●",0,P13)))</f>
        <v>1</v>
      </c>
      <c r="Q14" s="1">
        <f t="shared" si="27"/>
      </c>
      <c r="R14" s="1">
        <f t="shared" si="9"/>
      </c>
      <c r="T14" s="94">
        <f t="shared" si="28"/>
      </c>
      <c r="U14" s="94">
        <f>IF(C14=0,IF(AF14&gt;0,AG14,""),"")</f>
      </c>
      <c r="V14" s="94">
        <f t="shared" si="10"/>
      </c>
      <c r="W14" s="94">
        <f aca="true" t="shared" si="48" ref="W14:W53">IF(X14="◯",W13+1,IF(X14="△",W13,IF(X14="●",0,W13)))</f>
        <v>0</v>
      </c>
      <c r="X14" s="10">
        <f aca="true" t="shared" si="49" ref="X14:X53">IF(AH14=0,IF(AH14+AJ14=5,AG14,""),IF(AH14=1,IF(AH14+AJ14=5,AG14,""),IF(AH14=2,IF(AH14+AJ14=5,AG14,""),IF(AH14=3,IF(AH14+AJ14=5,AG14,""),""))))</f>
      </c>
      <c r="Y14" s="10" t="str">
        <f t="shared" si="11"/>
        <v>◎</v>
      </c>
      <c r="Z14" s="10">
        <f t="shared" si="12"/>
      </c>
      <c r="AA14" s="1">
        <f t="shared" si="13"/>
      </c>
      <c r="AB14" s="12">
        <f aca="true" t="shared" si="50" ref="AB14:AB53">IF(AG14="◯",AB13+1,IF(AG14="△",AB13,0))</f>
        <v>3</v>
      </c>
      <c r="AC14" s="12">
        <f t="shared" si="30"/>
        <v>3</v>
      </c>
      <c r="AG14" s="15" t="s">
        <v>67</v>
      </c>
      <c r="AH14" s="16">
        <f t="shared" si="31"/>
        <v>3</v>
      </c>
      <c r="AJ14" s="13">
        <v>0</v>
      </c>
      <c r="AK14" s="15" t="str">
        <f t="shared" si="32"/>
        <v>●</v>
      </c>
      <c r="AN14" s="1"/>
      <c r="AO14" s="14">
        <f t="shared" si="33"/>
        <v>0</v>
      </c>
      <c r="AP14" s="12">
        <f t="shared" si="34"/>
        <v>0</v>
      </c>
      <c r="AQ14" s="11">
        <f t="shared" si="14"/>
        <v>0</v>
      </c>
      <c r="AR14" s="11">
        <f t="shared" si="15"/>
      </c>
      <c r="AS14" s="10">
        <f t="shared" si="35"/>
      </c>
      <c r="AT14" s="10">
        <f aca="true" t="shared" si="51" ref="AT14:AT53">IF(AH14=0,IF(AH14+AJ14=5,AK14,""),IF(AH14=1,IF(AH14+AJ14=5,AK14,""),IF(AH14=2,IF(AH14+AJ14=5,AK14,""),IF(AH14=3,IF(AH14+AJ14=5,AK14,""),""))))</f>
      </c>
      <c r="AU14" s="1">
        <f aca="true" t="shared" si="52" ref="AU14:AU53">IF(AT14="◯",AU13+1,IF(AT14="△",AU13,IF(AT14="●",0,AU13)))</f>
        <v>0</v>
      </c>
      <c r="AV14" s="10">
        <f t="shared" si="36"/>
      </c>
      <c r="AW14" s="10">
        <f t="shared" si="37"/>
      </c>
      <c r="AX14" s="10">
        <f t="shared" si="38"/>
      </c>
      <c r="AY14" s="119" t="s">
        <v>150</v>
      </c>
      <c r="AZ14" s="1" t="str">
        <f t="shared" si="16"/>
        <v>●</v>
      </c>
      <c r="BA14" s="11">
        <f t="shared" si="39"/>
        <v>0</v>
      </c>
      <c r="BB14" s="1">
        <f aca="true" t="shared" si="53" ref="BB14:BB53">IF(AZ14="◯",BB13+1,IF(AZ14="△",BB13,IF(AZ14="●",0,BB13)))</f>
        <v>0</v>
      </c>
      <c r="BC14" s="1">
        <f aca="true" t="shared" si="54" ref="BC14:BC53">IF(AZ14="●",BC13+1,IF(AZ14="△",BC13,IF(AZ14="◯",0,BC13)))</f>
        <v>2</v>
      </c>
      <c r="BD14" s="1">
        <f t="shared" si="17"/>
        <v>0</v>
      </c>
      <c r="BE14" s="1">
        <f t="shared" si="18"/>
        <v>3</v>
      </c>
      <c r="BF14" s="1">
        <f t="shared" si="19"/>
      </c>
      <c r="BG14" s="1">
        <f t="shared" si="20"/>
        <v>0</v>
      </c>
      <c r="BH14" s="1">
        <f t="shared" si="21"/>
      </c>
      <c r="BI14" s="1">
        <f t="shared" si="22"/>
      </c>
      <c r="BJ14" s="1">
        <f t="shared" si="23"/>
      </c>
      <c r="BK14" s="1">
        <f t="shared" si="24"/>
      </c>
      <c r="BL14" s="1">
        <f t="shared" si="40"/>
      </c>
      <c r="BM14" s="1">
        <f aca="true" t="shared" si="55" ref="BM14:BM53">IF(BL14="◯",BM13+1,IF(BL14="△",BM13,IF(BL14="●",0,BM13)))</f>
        <v>0</v>
      </c>
      <c r="BN14" s="1">
        <f aca="true" t="shared" si="56" ref="BN14:BN53">IF(BL14="●",BN13+1,IF(BL14="△",BN13,IF(BL14="◯",0,BN13)))</f>
        <v>0</v>
      </c>
    </row>
    <row r="15" spans="2:66" ht="11.25" customHeight="1">
      <c r="B15" s="11">
        <f t="shared" si="25"/>
        <v>4</v>
      </c>
      <c r="C15" s="11">
        <f t="shared" si="26"/>
        <v>0</v>
      </c>
      <c r="D15" s="11">
        <f t="shared" si="41"/>
        <v>0</v>
      </c>
      <c r="E15" s="1">
        <f t="shared" si="42"/>
        <v>0</v>
      </c>
      <c r="F15" s="79">
        <f t="shared" si="43"/>
      </c>
      <c r="G15" s="11" t="str">
        <f t="shared" si="44"/>
        <v>◎</v>
      </c>
      <c r="H15" s="1">
        <f t="shared" si="2"/>
      </c>
      <c r="I15" s="1">
        <f t="shared" si="3"/>
      </c>
      <c r="J15" s="1">
        <f t="shared" si="4"/>
      </c>
      <c r="K15" s="1">
        <f t="shared" si="45"/>
      </c>
      <c r="L15" s="1">
        <f t="shared" si="6"/>
        <v>0</v>
      </c>
      <c r="M15" s="1">
        <f t="shared" si="7"/>
        <v>0</v>
      </c>
      <c r="N15" s="1">
        <f t="shared" si="8"/>
        <v>3</v>
      </c>
      <c r="O15" s="1">
        <f t="shared" si="46"/>
        <v>0</v>
      </c>
      <c r="P15" s="1">
        <f t="shared" si="47"/>
        <v>2</v>
      </c>
      <c r="Q15" s="1">
        <f t="shared" si="27"/>
        <v>0</v>
      </c>
      <c r="R15" s="1" t="str">
        <f t="shared" si="9"/>
        <v>◯</v>
      </c>
      <c r="S15" s="20" t="s">
        <v>117</v>
      </c>
      <c r="T15" s="94">
        <f t="shared" si="28"/>
      </c>
      <c r="U15" s="94">
        <f t="shared" si="29"/>
      </c>
      <c r="V15" s="94">
        <f t="shared" si="10"/>
      </c>
      <c r="W15" s="94">
        <f t="shared" si="48"/>
        <v>0</v>
      </c>
      <c r="X15" s="10">
        <f t="shared" si="49"/>
      </c>
      <c r="Y15" s="10" t="str">
        <f t="shared" si="11"/>
        <v>◎</v>
      </c>
      <c r="Z15" s="10">
        <f t="shared" si="12"/>
      </c>
      <c r="AA15" s="1">
        <f t="shared" si="13"/>
      </c>
      <c r="AB15" s="12">
        <f t="shared" si="50"/>
        <v>4</v>
      </c>
      <c r="AC15" s="12">
        <f t="shared" si="30"/>
        <v>4</v>
      </c>
      <c r="AG15" s="15" t="s">
        <v>67</v>
      </c>
      <c r="AH15" s="16">
        <f t="shared" si="31"/>
        <v>3</v>
      </c>
      <c r="AJ15" s="13">
        <v>0</v>
      </c>
      <c r="AK15" s="15" t="str">
        <f t="shared" si="32"/>
        <v>●</v>
      </c>
      <c r="AO15" s="14">
        <f t="shared" si="33"/>
        <v>0</v>
      </c>
      <c r="AP15" s="12">
        <f t="shared" si="34"/>
        <v>0</v>
      </c>
      <c r="AQ15" s="11">
        <f t="shared" si="14"/>
        <v>0</v>
      </c>
      <c r="AR15" s="11">
        <f t="shared" si="15"/>
      </c>
      <c r="AS15" s="10">
        <f t="shared" si="35"/>
      </c>
      <c r="AT15" s="10">
        <f t="shared" si="51"/>
      </c>
      <c r="AU15" s="1">
        <f t="shared" si="52"/>
        <v>0</v>
      </c>
      <c r="AV15" s="10">
        <f t="shared" si="36"/>
      </c>
      <c r="AW15" s="10">
        <f t="shared" si="37"/>
      </c>
      <c r="AX15" s="10">
        <f t="shared" si="38"/>
      </c>
      <c r="AZ15" s="1">
        <f t="shared" si="16"/>
      </c>
      <c r="BA15" s="11">
        <f t="shared" si="39"/>
      </c>
      <c r="BB15" s="1">
        <f t="shared" si="53"/>
        <v>0</v>
      </c>
      <c r="BC15" s="1">
        <f t="shared" si="54"/>
        <v>2</v>
      </c>
      <c r="BD15" s="1">
        <f t="shared" si="17"/>
      </c>
      <c r="BE15" s="1">
        <f t="shared" si="18"/>
      </c>
      <c r="BF15" s="1">
        <f t="shared" si="19"/>
      </c>
      <c r="BG15" s="1">
        <f t="shared" si="20"/>
      </c>
      <c r="BH15" s="1">
        <f t="shared" si="21"/>
      </c>
      <c r="BI15" s="1">
        <f t="shared" si="22"/>
      </c>
      <c r="BJ15" s="1">
        <f t="shared" si="23"/>
      </c>
      <c r="BK15" s="1">
        <f t="shared" si="24"/>
      </c>
      <c r="BL15" s="1">
        <f t="shared" si="40"/>
      </c>
      <c r="BM15" s="1">
        <f t="shared" si="55"/>
        <v>0</v>
      </c>
      <c r="BN15" s="1">
        <f t="shared" si="56"/>
        <v>0</v>
      </c>
    </row>
    <row r="16" spans="2:66" ht="11.25" customHeight="1">
      <c r="B16" s="11">
        <f t="shared" si="25"/>
        <v>5</v>
      </c>
      <c r="C16" s="11">
        <f t="shared" si="26"/>
        <v>0</v>
      </c>
      <c r="D16" s="11">
        <f t="shared" si="41"/>
        <v>0</v>
      </c>
      <c r="E16" s="1">
        <f t="shared" si="42"/>
        <v>0</v>
      </c>
      <c r="F16" s="79">
        <f t="shared" si="43"/>
      </c>
      <c r="G16" s="11" t="str">
        <f t="shared" si="44"/>
        <v>◎</v>
      </c>
      <c r="H16" s="1">
        <f t="shared" si="2"/>
      </c>
      <c r="I16" s="1">
        <f t="shared" si="3"/>
      </c>
      <c r="J16" s="1">
        <f t="shared" si="4"/>
      </c>
      <c r="K16" s="1">
        <f t="shared" si="45"/>
      </c>
      <c r="L16" s="1">
        <f t="shared" si="6"/>
        <v>0</v>
      </c>
      <c r="M16" s="1">
        <f t="shared" si="7"/>
        <v>0</v>
      </c>
      <c r="N16" s="1">
        <f t="shared" si="8"/>
        <v>3</v>
      </c>
      <c r="O16" s="1">
        <f t="shared" si="46"/>
        <v>0</v>
      </c>
      <c r="P16" s="1">
        <f t="shared" si="47"/>
        <v>3</v>
      </c>
      <c r="Q16" s="1">
        <f t="shared" si="27"/>
        <v>0</v>
      </c>
      <c r="R16" s="1" t="str">
        <f t="shared" si="9"/>
        <v>◯</v>
      </c>
      <c r="S16" s="20" t="s">
        <v>117</v>
      </c>
      <c r="T16" s="94">
        <f t="shared" si="28"/>
      </c>
      <c r="U16" s="94">
        <f t="shared" si="29"/>
      </c>
      <c r="V16" s="94">
        <f t="shared" si="10"/>
      </c>
      <c r="W16" s="94">
        <f t="shared" si="48"/>
        <v>0</v>
      </c>
      <c r="X16" s="10">
        <f t="shared" si="49"/>
      </c>
      <c r="Y16" s="10" t="str">
        <f t="shared" si="11"/>
        <v>◎</v>
      </c>
      <c r="Z16" s="10">
        <f t="shared" si="12"/>
      </c>
      <c r="AA16" s="1">
        <f t="shared" si="13"/>
      </c>
      <c r="AB16" s="12">
        <f t="shared" si="50"/>
        <v>5</v>
      </c>
      <c r="AC16" s="12">
        <f t="shared" si="30"/>
        <v>5</v>
      </c>
      <c r="AG16" s="15" t="s">
        <v>67</v>
      </c>
      <c r="AH16" s="16">
        <f t="shared" si="31"/>
        <v>3</v>
      </c>
      <c r="AJ16" s="13">
        <v>0</v>
      </c>
      <c r="AK16" s="15" t="str">
        <f t="shared" si="32"/>
        <v>●</v>
      </c>
      <c r="AO16" s="14">
        <f t="shared" si="33"/>
        <v>0</v>
      </c>
      <c r="AP16" s="12">
        <f t="shared" si="34"/>
        <v>0</v>
      </c>
      <c r="AQ16" s="11">
        <f t="shared" si="14"/>
        <v>0</v>
      </c>
      <c r="AR16" s="11">
        <f t="shared" si="15"/>
      </c>
      <c r="AS16" s="10">
        <f t="shared" si="35"/>
      </c>
      <c r="AT16" s="10">
        <f t="shared" si="51"/>
      </c>
      <c r="AU16" s="1">
        <f t="shared" si="52"/>
        <v>0</v>
      </c>
      <c r="AV16" s="10">
        <f t="shared" si="36"/>
      </c>
      <c r="AW16" s="10">
        <f t="shared" si="37"/>
      </c>
      <c r="AX16" s="10">
        <f t="shared" si="38"/>
      </c>
      <c r="AZ16" s="1">
        <f t="shared" si="16"/>
      </c>
      <c r="BA16" s="11">
        <f t="shared" si="39"/>
      </c>
      <c r="BB16" s="1">
        <f t="shared" si="53"/>
        <v>0</v>
      </c>
      <c r="BC16" s="1">
        <f t="shared" si="54"/>
        <v>2</v>
      </c>
      <c r="BD16" s="1">
        <f t="shared" si="17"/>
      </c>
      <c r="BE16" s="1">
        <f t="shared" si="18"/>
      </c>
      <c r="BF16" s="1">
        <f t="shared" si="19"/>
      </c>
      <c r="BG16" s="1">
        <f t="shared" si="20"/>
      </c>
      <c r="BH16" s="1">
        <f t="shared" si="21"/>
      </c>
      <c r="BI16" s="1">
        <f t="shared" si="22"/>
      </c>
      <c r="BJ16" s="1">
        <f t="shared" si="23"/>
      </c>
      <c r="BK16" s="1">
        <f t="shared" si="24"/>
      </c>
      <c r="BL16" s="1">
        <f t="shared" si="40"/>
      </c>
      <c r="BM16" s="1">
        <f t="shared" si="55"/>
        <v>0</v>
      </c>
      <c r="BN16" s="1">
        <f t="shared" si="56"/>
        <v>0</v>
      </c>
    </row>
    <row r="17" spans="2:66" ht="11.25" customHeight="1">
      <c r="B17" s="11">
        <f t="shared" si="25"/>
        <v>6</v>
      </c>
      <c r="C17" s="11">
        <f t="shared" si="26"/>
        <v>0</v>
      </c>
      <c r="D17" s="11">
        <f t="shared" si="41"/>
        <v>0</v>
      </c>
      <c r="E17" s="1">
        <f t="shared" si="42"/>
        <v>0</v>
      </c>
      <c r="F17" s="79">
        <f t="shared" si="43"/>
      </c>
      <c r="G17" s="11">
        <f t="shared" si="44"/>
      </c>
      <c r="H17" s="1">
        <f t="shared" si="2"/>
      </c>
      <c r="I17" s="1">
        <f t="shared" si="3"/>
      </c>
      <c r="J17" s="1">
        <f t="shared" si="4"/>
      </c>
      <c r="K17" s="1">
        <f t="shared" si="45"/>
      </c>
      <c r="L17" s="1">
        <f t="shared" si="6"/>
      </c>
      <c r="M17" s="1">
        <f t="shared" si="7"/>
      </c>
      <c r="N17" s="1">
        <f t="shared" si="8"/>
      </c>
      <c r="O17" s="1">
        <f t="shared" si="46"/>
        <v>0</v>
      </c>
      <c r="P17" s="1">
        <f t="shared" si="47"/>
        <v>3</v>
      </c>
      <c r="Q17" s="1">
        <f t="shared" si="27"/>
      </c>
      <c r="R17" s="1">
        <f t="shared" si="9"/>
      </c>
      <c r="T17" s="94">
        <f t="shared" si="28"/>
      </c>
      <c r="U17" s="94">
        <f t="shared" si="29"/>
      </c>
      <c r="V17" s="94">
        <f t="shared" si="10"/>
      </c>
      <c r="W17" s="94">
        <f t="shared" si="48"/>
        <v>0</v>
      </c>
      <c r="X17" s="10">
        <f t="shared" si="49"/>
      </c>
      <c r="Y17" s="10" t="str">
        <f t="shared" si="11"/>
        <v>◎</v>
      </c>
      <c r="Z17" s="10">
        <f t="shared" si="12"/>
      </c>
      <c r="AA17" s="1">
        <f t="shared" si="13"/>
      </c>
      <c r="AB17" s="12">
        <f t="shared" si="50"/>
        <v>6</v>
      </c>
      <c r="AC17" s="12">
        <f t="shared" si="30"/>
        <v>6</v>
      </c>
      <c r="AG17" s="15" t="s">
        <v>67</v>
      </c>
      <c r="AH17" s="16">
        <f t="shared" si="31"/>
        <v>3</v>
      </c>
      <c r="AJ17" s="13">
        <v>0</v>
      </c>
      <c r="AK17" s="15" t="str">
        <f t="shared" si="32"/>
        <v>●</v>
      </c>
      <c r="AO17" s="14">
        <f t="shared" si="33"/>
        <v>0</v>
      </c>
      <c r="AP17" s="12">
        <f t="shared" si="34"/>
        <v>0</v>
      </c>
      <c r="AQ17" s="11">
        <f t="shared" si="14"/>
        <v>0</v>
      </c>
      <c r="AR17" s="11">
        <f t="shared" si="15"/>
      </c>
      <c r="AS17" s="10">
        <f t="shared" si="35"/>
      </c>
      <c r="AT17" s="10">
        <f t="shared" si="51"/>
      </c>
      <c r="AU17" s="1">
        <f t="shared" si="52"/>
        <v>0</v>
      </c>
      <c r="AV17" s="10">
        <f t="shared" si="36"/>
      </c>
      <c r="AW17" s="10">
        <f t="shared" si="37"/>
      </c>
      <c r="AX17" s="10">
        <f t="shared" si="38"/>
      </c>
      <c r="AY17" s="119" t="s">
        <v>150</v>
      </c>
      <c r="AZ17" s="1" t="str">
        <f t="shared" si="16"/>
        <v>●</v>
      </c>
      <c r="BA17" s="11">
        <f t="shared" si="39"/>
        <v>0</v>
      </c>
      <c r="BB17" s="1">
        <f t="shared" si="53"/>
        <v>0</v>
      </c>
      <c r="BC17" s="1">
        <f t="shared" si="54"/>
        <v>3</v>
      </c>
      <c r="BD17" s="1">
        <f t="shared" si="17"/>
        <v>0</v>
      </c>
      <c r="BE17" s="1">
        <f t="shared" si="18"/>
        <v>3</v>
      </c>
      <c r="BF17" s="1">
        <f t="shared" si="19"/>
      </c>
      <c r="BG17" s="1">
        <f t="shared" si="20"/>
        <v>0</v>
      </c>
      <c r="BH17" s="1">
        <f t="shared" si="21"/>
      </c>
      <c r="BI17" s="1">
        <f t="shared" si="22"/>
      </c>
      <c r="BJ17" s="1">
        <f t="shared" si="23"/>
      </c>
      <c r="BK17" s="1">
        <f t="shared" si="24"/>
      </c>
      <c r="BL17" s="1">
        <f t="shared" si="40"/>
      </c>
      <c r="BM17" s="1">
        <f t="shared" si="55"/>
        <v>0</v>
      </c>
      <c r="BN17" s="1">
        <f t="shared" si="56"/>
        <v>0</v>
      </c>
    </row>
    <row r="18" spans="2:66" ht="11.25" customHeight="1">
      <c r="B18" s="11">
        <f t="shared" si="25"/>
        <v>7</v>
      </c>
      <c r="C18" s="11">
        <f t="shared" si="26"/>
        <v>0</v>
      </c>
      <c r="D18" s="11">
        <f t="shared" si="41"/>
        <v>0</v>
      </c>
      <c r="E18" s="1">
        <f t="shared" si="42"/>
        <v>0</v>
      </c>
      <c r="F18" s="79">
        <f t="shared" si="43"/>
      </c>
      <c r="G18" s="11">
        <f t="shared" si="44"/>
      </c>
      <c r="H18" s="1">
        <f t="shared" si="2"/>
      </c>
      <c r="I18" s="1">
        <f t="shared" si="3"/>
      </c>
      <c r="J18" s="1">
        <f t="shared" si="4"/>
      </c>
      <c r="K18" s="1">
        <f t="shared" si="45"/>
      </c>
      <c r="L18" s="1">
        <f t="shared" si="6"/>
        <v>1</v>
      </c>
      <c r="M18" s="1">
        <f t="shared" si="7"/>
        <v>1</v>
      </c>
      <c r="N18" s="1">
        <f t="shared" si="8"/>
        <v>3</v>
      </c>
      <c r="O18" s="1">
        <f t="shared" si="46"/>
        <v>0</v>
      </c>
      <c r="P18" s="1">
        <f t="shared" si="47"/>
        <v>4</v>
      </c>
      <c r="Q18" s="1">
        <f t="shared" si="27"/>
        <v>0</v>
      </c>
      <c r="R18" s="1" t="str">
        <f t="shared" si="9"/>
        <v>◯</v>
      </c>
      <c r="S18" s="20" t="s">
        <v>117</v>
      </c>
      <c r="T18" s="94">
        <f t="shared" si="28"/>
      </c>
      <c r="U18" s="94">
        <f t="shared" si="29"/>
      </c>
      <c r="V18" s="94">
        <f t="shared" si="10"/>
      </c>
      <c r="W18" s="94">
        <f t="shared" si="48"/>
        <v>0</v>
      </c>
      <c r="X18" s="10">
        <f t="shared" si="49"/>
      </c>
      <c r="Y18" s="10">
        <f t="shared" si="11"/>
      </c>
      <c r="Z18" s="10">
        <f t="shared" si="12"/>
      </c>
      <c r="AA18" s="1">
        <f t="shared" si="13"/>
      </c>
      <c r="AB18" s="12">
        <f t="shared" si="50"/>
        <v>7</v>
      </c>
      <c r="AC18" s="12">
        <f t="shared" si="30"/>
        <v>7</v>
      </c>
      <c r="AG18" s="15" t="s">
        <v>67</v>
      </c>
      <c r="AH18" s="16">
        <f t="shared" si="31"/>
        <v>3</v>
      </c>
      <c r="AJ18" s="13">
        <v>1</v>
      </c>
      <c r="AK18" s="15" t="str">
        <f t="shared" si="32"/>
        <v>●</v>
      </c>
      <c r="AO18" s="14">
        <f t="shared" si="33"/>
        <v>0</v>
      </c>
      <c r="AP18" s="12">
        <f t="shared" si="34"/>
        <v>0</v>
      </c>
      <c r="AQ18" s="11">
        <f t="shared" si="14"/>
        <v>1</v>
      </c>
      <c r="AR18" s="11">
        <f t="shared" si="15"/>
      </c>
      <c r="AS18" s="10">
        <f t="shared" si="35"/>
      </c>
      <c r="AT18" s="10">
        <f t="shared" si="51"/>
      </c>
      <c r="AU18" s="1">
        <f t="shared" si="52"/>
        <v>0</v>
      </c>
      <c r="AV18" s="10">
        <f t="shared" si="36"/>
      </c>
      <c r="AW18" s="10">
        <f t="shared" si="37"/>
      </c>
      <c r="AX18" s="10">
        <f t="shared" si="38"/>
      </c>
      <c r="AZ18" s="1">
        <f t="shared" si="16"/>
      </c>
      <c r="BA18" s="11">
        <f t="shared" si="39"/>
      </c>
      <c r="BB18" s="1">
        <f t="shared" si="53"/>
        <v>0</v>
      </c>
      <c r="BC18" s="1">
        <f t="shared" si="54"/>
        <v>3</v>
      </c>
      <c r="BD18" s="1">
        <f t="shared" si="17"/>
      </c>
      <c r="BE18" s="1">
        <f t="shared" si="18"/>
      </c>
      <c r="BF18" s="1">
        <f t="shared" si="19"/>
      </c>
      <c r="BG18" s="1">
        <f t="shared" si="20"/>
      </c>
      <c r="BH18" s="1">
        <f t="shared" si="21"/>
      </c>
      <c r="BI18" s="1">
        <f t="shared" si="22"/>
      </c>
      <c r="BJ18" s="1">
        <f t="shared" si="23"/>
      </c>
      <c r="BK18" s="1">
        <f t="shared" si="24"/>
      </c>
      <c r="BL18" s="1">
        <f t="shared" si="40"/>
      </c>
      <c r="BM18" s="1">
        <f t="shared" si="55"/>
        <v>0</v>
      </c>
      <c r="BN18" s="1">
        <f t="shared" si="56"/>
        <v>0</v>
      </c>
    </row>
    <row r="19" spans="2:66" ht="11.25" customHeight="1">
      <c r="B19" s="11">
        <f t="shared" si="25"/>
        <v>8</v>
      </c>
      <c r="C19" s="11">
        <f t="shared" si="26"/>
        <v>0</v>
      </c>
      <c r="D19" s="11">
        <f t="shared" si="41"/>
        <v>0</v>
      </c>
      <c r="E19" s="1">
        <f t="shared" si="42"/>
        <v>0</v>
      </c>
      <c r="F19" s="79">
        <f t="shared" si="43"/>
      </c>
      <c r="G19" s="11">
        <f t="shared" si="44"/>
      </c>
      <c r="H19" s="1">
        <f t="shared" si="2"/>
      </c>
      <c r="I19" s="1">
        <f t="shared" si="3"/>
      </c>
      <c r="J19" s="1">
        <f t="shared" si="4"/>
      </c>
      <c r="K19" s="1">
        <f t="shared" si="45"/>
        <v>1</v>
      </c>
      <c r="L19" s="1">
        <f t="shared" si="6"/>
      </c>
      <c r="M19" s="1">
        <f t="shared" si="7"/>
        <v>3</v>
      </c>
      <c r="N19" s="1">
        <f t="shared" si="8"/>
        <v>1</v>
      </c>
      <c r="O19" s="1">
        <f t="shared" si="46"/>
        <v>1</v>
      </c>
      <c r="P19" s="1">
        <f t="shared" si="47"/>
        <v>0</v>
      </c>
      <c r="Q19" s="1">
        <f t="shared" si="27"/>
        <v>0</v>
      </c>
      <c r="R19" s="1" t="str">
        <f t="shared" si="9"/>
        <v>●</v>
      </c>
      <c r="S19" s="20" t="s">
        <v>117</v>
      </c>
      <c r="T19" s="94">
        <f t="shared" si="28"/>
      </c>
      <c r="U19" s="94">
        <f t="shared" si="29"/>
      </c>
      <c r="V19" s="94">
        <f t="shared" si="10"/>
      </c>
      <c r="W19" s="94">
        <f t="shared" si="48"/>
        <v>0</v>
      </c>
      <c r="X19" s="10">
        <f t="shared" si="49"/>
      </c>
      <c r="Y19" s="10">
        <f t="shared" si="11"/>
      </c>
      <c r="Z19" s="10">
        <f t="shared" si="12"/>
      </c>
      <c r="AA19" s="1">
        <f t="shared" si="13"/>
        <v>1</v>
      </c>
      <c r="AB19" s="12">
        <f t="shared" si="50"/>
        <v>0</v>
      </c>
      <c r="AC19" s="12">
        <f t="shared" si="30"/>
        <v>7</v>
      </c>
      <c r="AG19" s="15" t="s">
        <v>68</v>
      </c>
      <c r="AH19" s="13">
        <v>1</v>
      </c>
      <c r="AJ19" s="16">
        <f>IF(AK19="◯",3,"")</f>
        <v>3</v>
      </c>
      <c r="AK19" s="15" t="s">
        <v>67</v>
      </c>
      <c r="AO19" s="14">
        <f t="shared" si="33"/>
        <v>1</v>
      </c>
      <c r="AP19" s="12">
        <f t="shared" si="34"/>
        <v>1</v>
      </c>
      <c r="AQ19" s="11">
        <f t="shared" si="14"/>
      </c>
      <c r="AR19" s="11">
        <f>IF(AI19="△",AJ19,"")</f>
      </c>
      <c r="AS19" s="10">
        <f t="shared" si="35"/>
      </c>
      <c r="AT19" s="10">
        <f t="shared" si="51"/>
      </c>
      <c r="AU19" s="1">
        <f t="shared" si="52"/>
        <v>0</v>
      </c>
      <c r="AV19" s="10">
        <f t="shared" si="36"/>
      </c>
      <c r="AW19" s="10">
        <f t="shared" si="37"/>
      </c>
      <c r="AX19" s="10">
        <f t="shared" si="38"/>
      </c>
      <c r="AZ19" s="1">
        <f t="shared" si="16"/>
      </c>
      <c r="BA19" s="11">
        <f t="shared" si="39"/>
      </c>
      <c r="BB19" s="1">
        <f t="shared" si="53"/>
        <v>0</v>
      </c>
      <c r="BC19" s="1">
        <f t="shared" si="54"/>
        <v>3</v>
      </c>
      <c r="BD19" s="1">
        <f t="shared" si="17"/>
      </c>
      <c r="BE19" s="1">
        <f t="shared" si="18"/>
      </c>
      <c r="BF19" s="1">
        <f t="shared" si="19"/>
      </c>
      <c r="BG19" s="1">
        <f t="shared" si="20"/>
      </c>
      <c r="BH19" s="1">
        <f t="shared" si="21"/>
      </c>
      <c r="BI19" s="1">
        <f t="shared" si="22"/>
      </c>
      <c r="BJ19" s="1">
        <f t="shared" si="23"/>
      </c>
      <c r="BK19" s="1">
        <f t="shared" si="24"/>
      </c>
      <c r="BL19" s="1">
        <f t="shared" si="40"/>
      </c>
      <c r="BM19" s="1">
        <f t="shared" si="55"/>
        <v>0</v>
      </c>
      <c r="BN19" s="1">
        <f t="shared" si="56"/>
        <v>0</v>
      </c>
    </row>
    <row r="20" spans="2:66" ht="11.25" customHeight="1">
      <c r="B20" s="11">
        <f t="shared" si="25"/>
        <v>9</v>
      </c>
      <c r="C20" s="11">
        <f t="shared" si="26"/>
        <v>0</v>
      </c>
      <c r="D20" s="11">
        <f t="shared" si="41"/>
        <v>0</v>
      </c>
      <c r="E20" s="1">
        <f t="shared" si="42"/>
        <v>0</v>
      </c>
      <c r="F20" s="79">
        <f t="shared" si="43"/>
      </c>
      <c r="G20" s="11">
        <f t="shared" si="44"/>
      </c>
      <c r="H20" s="1">
        <f t="shared" si="2"/>
      </c>
      <c r="I20" s="1">
        <f t="shared" si="3"/>
      </c>
      <c r="J20" s="1">
        <f t="shared" si="4"/>
      </c>
      <c r="K20" s="1">
        <f t="shared" si="45"/>
      </c>
      <c r="L20" s="1">
        <f t="shared" si="6"/>
        <v>1</v>
      </c>
      <c r="M20" s="1">
        <f t="shared" si="7"/>
        <v>1</v>
      </c>
      <c r="N20" s="1">
        <f t="shared" si="8"/>
        <v>3</v>
      </c>
      <c r="O20" s="1">
        <f t="shared" si="46"/>
        <v>0</v>
      </c>
      <c r="P20" s="1">
        <f t="shared" si="47"/>
        <v>1</v>
      </c>
      <c r="Q20" s="1">
        <f t="shared" si="27"/>
        <v>0</v>
      </c>
      <c r="R20" s="1" t="str">
        <f t="shared" si="9"/>
        <v>◯</v>
      </c>
      <c r="S20" s="20" t="s">
        <v>117</v>
      </c>
      <c r="T20" s="94">
        <f t="shared" si="28"/>
      </c>
      <c r="U20" s="94">
        <f t="shared" si="29"/>
      </c>
      <c r="V20" s="94">
        <f t="shared" si="10"/>
      </c>
      <c r="W20" s="94">
        <f t="shared" si="48"/>
        <v>0</v>
      </c>
      <c r="X20" s="10">
        <f t="shared" si="49"/>
      </c>
      <c r="Y20" s="10">
        <f t="shared" si="11"/>
      </c>
      <c r="Z20" s="10">
        <f t="shared" si="12"/>
      </c>
      <c r="AA20" s="1">
        <f t="shared" si="13"/>
      </c>
      <c r="AB20" s="12">
        <f t="shared" si="50"/>
        <v>1</v>
      </c>
      <c r="AC20" s="12">
        <f t="shared" si="30"/>
        <v>8</v>
      </c>
      <c r="AG20" s="15" t="s">
        <v>67</v>
      </c>
      <c r="AH20" s="16">
        <f t="shared" si="31"/>
        <v>3</v>
      </c>
      <c r="AJ20" s="13">
        <v>1</v>
      </c>
      <c r="AK20" s="15" t="str">
        <f t="shared" si="32"/>
        <v>●</v>
      </c>
      <c r="AO20" s="14">
        <f t="shared" si="33"/>
        <v>1</v>
      </c>
      <c r="AP20" s="12">
        <f t="shared" si="34"/>
        <v>0</v>
      </c>
      <c r="AQ20" s="11">
        <f t="shared" si="14"/>
        <v>1</v>
      </c>
      <c r="AR20" s="11">
        <f t="shared" si="15"/>
      </c>
      <c r="AS20" s="10">
        <f t="shared" si="35"/>
      </c>
      <c r="AT20" s="10">
        <f t="shared" si="51"/>
      </c>
      <c r="AU20" s="1">
        <f t="shared" si="52"/>
        <v>0</v>
      </c>
      <c r="AV20" s="10">
        <f t="shared" si="36"/>
      </c>
      <c r="AW20" s="10">
        <f t="shared" si="37"/>
      </c>
      <c r="AX20" s="10">
        <f t="shared" si="38"/>
      </c>
      <c r="AZ20" s="1">
        <f t="shared" si="16"/>
      </c>
      <c r="BA20" s="11">
        <f t="shared" si="39"/>
      </c>
      <c r="BB20" s="1">
        <f t="shared" si="53"/>
        <v>0</v>
      </c>
      <c r="BC20" s="1">
        <f t="shared" si="54"/>
        <v>3</v>
      </c>
      <c r="BD20" s="1">
        <f t="shared" si="17"/>
      </c>
      <c r="BE20" s="1">
        <f t="shared" si="18"/>
      </c>
      <c r="BF20" s="1">
        <f t="shared" si="19"/>
      </c>
      <c r="BG20" s="1">
        <f t="shared" si="20"/>
      </c>
      <c r="BH20" s="1">
        <f t="shared" si="21"/>
      </c>
      <c r="BI20" s="1">
        <f t="shared" si="22"/>
      </c>
      <c r="BJ20" s="1">
        <f t="shared" si="23"/>
      </c>
      <c r="BK20" s="1">
        <f t="shared" si="24"/>
      </c>
      <c r="BL20" s="1">
        <f t="shared" si="40"/>
      </c>
      <c r="BM20" s="1">
        <f t="shared" si="55"/>
        <v>0</v>
      </c>
      <c r="BN20" s="1">
        <f t="shared" si="56"/>
        <v>0</v>
      </c>
    </row>
    <row r="21" spans="2:66" ht="11.25" customHeight="1">
      <c r="B21" s="11">
        <f t="shared" si="25"/>
        <v>10</v>
      </c>
      <c r="C21" s="11">
        <f t="shared" si="26"/>
        <v>0</v>
      </c>
      <c r="D21" s="11">
        <f t="shared" si="41"/>
        <v>0</v>
      </c>
      <c r="E21" s="1">
        <f t="shared" si="42"/>
        <v>1</v>
      </c>
      <c r="F21" s="79" t="str">
        <f t="shared" si="43"/>
        <v>◯</v>
      </c>
      <c r="G21" s="11">
        <f t="shared" si="44"/>
      </c>
      <c r="H21" s="1">
        <f t="shared" si="2"/>
      </c>
      <c r="I21" s="1">
        <f t="shared" si="3"/>
      </c>
      <c r="J21" s="1">
        <f t="shared" si="4"/>
      </c>
      <c r="K21" s="1">
        <f t="shared" si="45"/>
      </c>
      <c r="L21" s="1">
        <f t="shared" si="6"/>
        <v>2</v>
      </c>
      <c r="M21" s="1">
        <f t="shared" si="7"/>
        <v>2</v>
      </c>
      <c r="N21" s="1">
        <f t="shared" si="8"/>
        <v>3</v>
      </c>
      <c r="O21" s="1">
        <f t="shared" si="46"/>
        <v>0</v>
      </c>
      <c r="P21" s="1">
        <f t="shared" si="47"/>
        <v>2</v>
      </c>
      <c r="Q21" s="1">
        <f t="shared" si="27"/>
        <v>0</v>
      </c>
      <c r="R21" s="1" t="str">
        <f t="shared" si="9"/>
        <v>◯</v>
      </c>
      <c r="S21" s="20" t="s">
        <v>117</v>
      </c>
      <c r="T21" s="94">
        <f t="shared" si="28"/>
      </c>
      <c r="U21" s="94">
        <f t="shared" si="29"/>
      </c>
      <c r="V21" s="94">
        <f t="shared" si="10"/>
      </c>
      <c r="W21" s="94">
        <f t="shared" si="48"/>
        <v>1</v>
      </c>
      <c r="X21" s="10" t="str">
        <f t="shared" si="49"/>
        <v>◯</v>
      </c>
      <c r="Y21" s="10">
        <f t="shared" si="11"/>
      </c>
      <c r="Z21" s="10">
        <f t="shared" si="12"/>
      </c>
      <c r="AA21" s="1">
        <f t="shared" si="13"/>
      </c>
      <c r="AB21" s="12">
        <f t="shared" si="50"/>
        <v>2</v>
      </c>
      <c r="AC21" s="12">
        <f t="shared" si="30"/>
        <v>9</v>
      </c>
      <c r="AG21" s="15" t="s">
        <v>67</v>
      </c>
      <c r="AH21" s="16">
        <f t="shared" si="31"/>
        <v>3</v>
      </c>
      <c r="AJ21" s="13">
        <v>2</v>
      </c>
      <c r="AK21" s="15" t="str">
        <f t="shared" si="32"/>
        <v>●</v>
      </c>
      <c r="AO21" s="14">
        <f t="shared" si="33"/>
        <v>1</v>
      </c>
      <c r="AP21" s="12">
        <f t="shared" si="34"/>
        <v>0</v>
      </c>
      <c r="AQ21" s="11">
        <f t="shared" si="14"/>
        <v>2</v>
      </c>
      <c r="AR21" s="11">
        <f t="shared" si="15"/>
      </c>
      <c r="AS21" s="10">
        <f t="shared" si="35"/>
      </c>
      <c r="AT21" s="10" t="str">
        <f t="shared" si="51"/>
        <v>●</v>
      </c>
      <c r="AU21" s="1">
        <f t="shared" si="52"/>
        <v>0</v>
      </c>
      <c r="AV21" s="10">
        <f t="shared" si="36"/>
      </c>
      <c r="AW21" s="10">
        <f t="shared" si="37"/>
      </c>
      <c r="AX21" s="10">
        <f t="shared" si="38"/>
      </c>
      <c r="AZ21" s="1">
        <f t="shared" si="16"/>
      </c>
      <c r="BA21" s="11">
        <f t="shared" si="39"/>
      </c>
      <c r="BB21" s="1">
        <f t="shared" si="53"/>
        <v>0</v>
      </c>
      <c r="BC21" s="1">
        <f t="shared" si="54"/>
        <v>3</v>
      </c>
      <c r="BD21" s="1">
        <f t="shared" si="17"/>
      </c>
      <c r="BE21" s="1">
        <f t="shared" si="18"/>
      </c>
      <c r="BF21" s="1">
        <f t="shared" si="19"/>
      </c>
      <c r="BG21" s="1">
        <f t="shared" si="20"/>
      </c>
      <c r="BH21" s="1">
        <f t="shared" si="21"/>
      </c>
      <c r="BI21" s="1">
        <f t="shared" si="22"/>
      </c>
      <c r="BJ21" s="1">
        <f t="shared" si="23"/>
      </c>
      <c r="BK21" s="1">
        <f t="shared" si="24"/>
      </c>
      <c r="BL21" s="1">
        <f t="shared" si="40"/>
      </c>
      <c r="BM21" s="1">
        <f t="shared" si="55"/>
        <v>0</v>
      </c>
      <c r="BN21" s="1">
        <f t="shared" si="56"/>
        <v>0</v>
      </c>
    </row>
    <row r="22" spans="1:66" ht="11.25" customHeight="1">
      <c r="A22" s="53" t="s">
        <v>135</v>
      </c>
      <c r="B22" s="11">
        <f t="shared" si="25"/>
        <v>11</v>
      </c>
      <c r="C22" s="11">
        <f t="shared" si="26"/>
        <v>0</v>
      </c>
      <c r="D22" s="11">
        <f t="shared" si="41"/>
        <v>0</v>
      </c>
      <c r="E22" s="1">
        <f t="shared" si="42"/>
        <v>1</v>
      </c>
      <c r="F22" s="79">
        <f t="shared" si="43"/>
      </c>
      <c r="G22" s="11" t="str">
        <f t="shared" si="44"/>
        <v>◎</v>
      </c>
      <c r="H22" s="1">
        <f t="shared" si="2"/>
      </c>
      <c r="I22" s="1">
        <f t="shared" si="3"/>
      </c>
      <c r="J22" s="1">
        <f t="shared" si="4"/>
      </c>
      <c r="K22" s="1">
        <f t="shared" si="45"/>
      </c>
      <c r="L22" s="1">
        <f t="shared" si="6"/>
        <v>0</v>
      </c>
      <c r="M22" s="1">
        <f t="shared" si="7"/>
        <v>0</v>
      </c>
      <c r="N22" s="1">
        <f t="shared" si="8"/>
        <v>3</v>
      </c>
      <c r="O22" s="1">
        <f t="shared" si="46"/>
        <v>0</v>
      </c>
      <c r="P22" s="1">
        <f t="shared" si="47"/>
        <v>3</v>
      </c>
      <c r="Q22" s="1">
        <f t="shared" si="27"/>
        <v>0</v>
      </c>
      <c r="R22" s="1" t="str">
        <f t="shared" si="9"/>
        <v>◯</v>
      </c>
      <c r="S22" s="20" t="s">
        <v>117</v>
      </c>
      <c r="T22" s="94">
        <f t="shared" si="28"/>
      </c>
      <c r="U22" s="94">
        <f t="shared" si="29"/>
      </c>
      <c r="V22" s="94">
        <f t="shared" si="10"/>
      </c>
      <c r="W22" s="94">
        <f t="shared" si="48"/>
        <v>1</v>
      </c>
      <c r="X22" s="10">
        <f t="shared" si="49"/>
      </c>
      <c r="Y22" s="10" t="str">
        <f t="shared" si="11"/>
        <v>◎</v>
      </c>
      <c r="Z22" s="10">
        <f t="shared" si="12"/>
      </c>
      <c r="AA22" s="1">
        <f t="shared" si="13"/>
      </c>
      <c r="AB22" s="12">
        <f t="shared" si="50"/>
        <v>3</v>
      </c>
      <c r="AC22" s="12">
        <f t="shared" si="30"/>
        <v>10</v>
      </c>
      <c r="AG22" s="15" t="s">
        <v>67</v>
      </c>
      <c r="AH22" s="16">
        <f t="shared" si="31"/>
        <v>3</v>
      </c>
      <c r="AJ22" s="13">
        <v>0</v>
      </c>
      <c r="AK22" s="15" t="str">
        <f t="shared" si="32"/>
        <v>●</v>
      </c>
      <c r="AO22" s="14">
        <f t="shared" si="33"/>
        <v>1</v>
      </c>
      <c r="AP22" s="12">
        <f t="shared" si="34"/>
        <v>0</v>
      </c>
      <c r="AQ22" s="11">
        <f t="shared" si="14"/>
        <v>0</v>
      </c>
      <c r="AR22" s="11">
        <f t="shared" si="15"/>
      </c>
      <c r="AS22" s="10">
        <f t="shared" si="35"/>
      </c>
      <c r="AT22" s="10">
        <f t="shared" si="51"/>
      </c>
      <c r="AU22" s="1">
        <f t="shared" si="52"/>
        <v>0</v>
      </c>
      <c r="AV22" s="10">
        <f t="shared" si="36"/>
      </c>
      <c r="AW22" s="10">
        <f t="shared" si="37"/>
      </c>
      <c r="AX22" s="10">
        <f t="shared" si="38"/>
      </c>
      <c r="AZ22" s="1">
        <f t="shared" si="16"/>
      </c>
      <c r="BA22" s="11">
        <f t="shared" si="39"/>
      </c>
      <c r="BB22" s="1">
        <f t="shared" si="53"/>
        <v>0</v>
      </c>
      <c r="BC22" s="1">
        <f t="shared" si="54"/>
        <v>3</v>
      </c>
      <c r="BD22" s="1">
        <f t="shared" si="17"/>
      </c>
      <c r="BE22" s="1">
        <f t="shared" si="18"/>
      </c>
      <c r="BF22" s="1">
        <f t="shared" si="19"/>
      </c>
      <c r="BG22" s="1">
        <f t="shared" si="20"/>
      </c>
      <c r="BH22" s="1">
        <f t="shared" si="21"/>
      </c>
      <c r="BI22" s="1">
        <f t="shared" si="22"/>
      </c>
      <c r="BJ22" s="1">
        <f t="shared" si="23"/>
      </c>
      <c r="BK22" s="1">
        <f t="shared" si="24"/>
      </c>
      <c r="BL22" s="1">
        <f t="shared" si="40"/>
      </c>
      <c r="BM22" s="1">
        <f t="shared" si="55"/>
        <v>0</v>
      </c>
      <c r="BN22" s="1">
        <f t="shared" si="56"/>
        <v>0</v>
      </c>
    </row>
    <row r="23" spans="1:66" ht="11.25" customHeight="1">
      <c r="A23" s="53" t="s">
        <v>135</v>
      </c>
      <c r="B23" s="11">
        <f t="shared" si="25"/>
        <v>12</v>
      </c>
      <c r="C23" s="11">
        <f t="shared" si="26"/>
        <v>5</v>
      </c>
      <c r="D23" s="11">
        <f t="shared" si="41"/>
        <v>0</v>
      </c>
      <c r="E23" s="1">
        <f t="shared" si="42"/>
        <v>1</v>
      </c>
      <c r="F23" s="79">
        <f t="shared" si="0"/>
      </c>
      <c r="G23" s="11">
        <f t="shared" si="1"/>
      </c>
      <c r="H23" s="1">
        <f t="shared" si="2"/>
      </c>
      <c r="I23" s="1">
        <f t="shared" si="3"/>
      </c>
      <c r="J23" s="1">
        <f t="shared" si="4"/>
      </c>
      <c r="K23" s="1">
        <f t="shared" si="5"/>
      </c>
      <c r="L23" s="1">
        <f t="shared" si="6"/>
      </c>
      <c r="M23" s="1">
        <f t="shared" si="7"/>
      </c>
      <c r="N23" s="1">
        <f t="shared" si="8"/>
      </c>
      <c r="O23" s="1">
        <f t="shared" si="46"/>
        <v>0</v>
      </c>
      <c r="P23" s="1">
        <f t="shared" si="47"/>
        <v>3</v>
      </c>
      <c r="Q23" s="1">
        <f t="shared" si="27"/>
      </c>
      <c r="R23" s="1">
        <f t="shared" si="9"/>
      </c>
      <c r="T23" s="94">
        <f t="shared" si="28"/>
      </c>
      <c r="U23" s="94">
        <f t="shared" si="29"/>
      </c>
      <c r="V23" s="94" t="str">
        <f t="shared" si="10"/>
        <v>◯</v>
      </c>
      <c r="W23" s="94">
        <f t="shared" si="48"/>
        <v>2</v>
      </c>
      <c r="X23" s="10" t="str">
        <f t="shared" si="49"/>
        <v>◯</v>
      </c>
      <c r="Y23" s="10">
        <f t="shared" si="11"/>
      </c>
      <c r="Z23" s="10">
        <f t="shared" si="12"/>
      </c>
      <c r="AA23" s="1">
        <f t="shared" si="13"/>
      </c>
      <c r="AB23" s="12">
        <f t="shared" si="50"/>
        <v>4</v>
      </c>
      <c r="AC23" s="12">
        <f t="shared" si="30"/>
        <v>11</v>
      </c>
      <c r="AE23" s="12">
        <v>6</v>
      </c>
      <c r="AF23" s="12">
        <v>5</v>
      </c>
      <c r="AG23" s="15" t="s">
        <v>67</v>
      </c>
      <c r="AH23" s="16">
        <f t="shared" si="31"/>
        <v>3</v>
      </c>
      <c r="AJ23" s="13">
        <v>2</v>
      </c>
      <c r="AK23" s="15" t="str">
        <f t="shared" si="32"/>
        <v>●</v>
      </c>
      <c r="AO23" s="14">
        <f t="shared" si="33"/>
        <v>1</v>
      </c>
      <c r="AP23" s="12">
        <f t="shared" si="34"/>
        <v>0</v>
      </c>
      <c r="AQ23" s="11">
        <f t="shared" si="14"/>
        <v>2</v>
      </c>
      <c r="AR23" s="11">
        <f t="shared" si="15"/>
      </c>
      <c r="AS23" s="10">
        <f t="shared" si="35"/>
      </c>
      <c r="AT23" s="10" t="str">
        <f t="shared" si="51"/>
        <v>●</v>
      </c>
      <c r="AU23" s="1">
        <f t="shared" si="52"/>
        <v>0</v>
      </c>
      <c r="AV23" s="10" t="str">
        <f t="shared" si="36"/>
        <v>●</v>
      </c>
      <c r="AW23" s="10">
        <f t="shared" si="37"/>
      </c>
      <c r="AX23" s="10">
        <f t="shared" si="38"/>
      </c>
      <c r="AY23" s="119" t="s">
        <v>150</v>
      </c>
      <c r="AZ23" s="1" t="str">
        <f t="shared" si="16"/>
        <v>●</v>
      </c>
      <c r="BA23" s="11">
        <f t="shared" si="39"/>
        <v>0</v>
      </c>
      <c r="BB23" s="1">
        <f t="shared" si="53"/>
        <v>0</v>
      </c>
      <c r="BC23" s="1">
        <f t="shared" si="54"/>
        <v>4</v>
      </c>
      <c r="BD23" s="1">
        <f t="shared" si="17"/>
        <v>2</v>
      </c>
      <c r="BE23" s="1">
        <f t="shared" si="18"/>
        <v>3</v>
      </c>
      <c r="BF23" s="1">
        <f t="shared" si="19"/>
      </c>
      <c r="BG23" s="1">
        <f t="shared" si="20"/>
        <v>2</v>
      </c>
      <c r="BH23" s="1">
        <f t="shared" si="21"/>
      </c>
      <c r="BI23" s="1">
        <f t="shared" si="22"/>
      </c>
      <c r="BJ23" s="1">
        <f t="shared" si="23"/>
      </c>
      <c r="BK23" s="1">
        <f t="shared" si="24"/>
      </c>
      <c r="BL23" s="1" t="str">
        <f t="shared" si="40"/>
        <v>●</v>
      </c>
      <c r="BM23" s="1">
        <f t="shared" si="55"/>
        <v>0</v>
      </c>
      <c r="BN23" s="1">
        <f t="shared" si="56"/>
        <v>1</v>
      </c>
    </row>
    <row r="24" spans="1:66" ht="11.25" customHeight="1">
      <c r="A24" s="129" t="s">
        <v>267</v>
      </c>
      <c r="B24" s="11">
        <f t="shared" si="25"/>
        <v>13</v>
      </c>
      <c r="C24" s="11">
        <f t="shared" si="26"/>
        <v>5</v>
      </c>
      <c r="D24" s="11">
        <f t="shared" si="41"/>
        <v>0</v>
      </c>
      <c r="E24" s="1">
        <f t="shared" si="42"/>
        <v>1</v>
      </c>
      <c r="F24" s="79">
        <f t="shared" si="0"/>
      </c>
      <c r="G24" s="11">
        <f t="shared" si="1"/>
      </c>
      <c r="H24" s="1">
        <f t="shared" si="2"/>
        <v>0</v>
      </c>
      <c r="I24" s="1">
        <f t="shared" si="3"/>
        <v>1</v>
      </c>
      <c r="J24" s="1" t="str">
        <f t="shared" si="4"/>
        <v>△</v>
      </c>
      <c r="K24" s="1">
        <f t="shared" si="5"/>
      </c>
      <c r="L24" s="1">
        <f t="shared" si="6"/>
      </c>
      <c r="M24" s="1">
        <f t="shared" si="7"/>
        <v>0</v>
      </c>
      <c r="N24" s="1">
        <f t="shared" si="8"/>
        <v>1</v>
      </c>
      <c r="O24" s="1">
        <f t="shared" si="46"/>
        <v>0</v>
      </c>
      <c r="P24" s="1">
        <f t="shared" si="47"/>
        <v>3</v>
      </c>
      <c r="Q24" s="1">
        <f t="shared" si="27"/>
        <v>0</v>
      </c>
      <c r="R24" s="1" t="str">
        <f t="shared" si="9"/>
        <v>△</v>
      </c>
      <c r="S24" s="20" t="s">
        <v>117</v>
      </c>
      <c r="T24" s="94">
        <f t="shared" si="28"/>
      </c>
      <c r="U24" s="94">
        <f t="shared" si="29"/>
      </c>
      <c r="V24" s="94" t="str">
        <f t="shared" si="10"/>
        <v>△</v>
      </c>
      <c r="W24" s="94">
        <f t="shared" si="48"/>
        <v>2</v>
      </c>
      <c r="X24" s="10">
        <f t="shared" si="49"/>
      </c>
      <c r="Y24" s="10">
        <f t="shared" si="11"/>
      </c>
      <c r="Z24" s="10">
        <f t="shared" si="12"/>
        <v>1</v>
      </c>
      <c r="AA24" s="1">
        <f t="shared" si="13"/>
      </c>
      <c r="AB24" s="12">
        <f t="shared" si="50"/>
        <v>4</v>
      </c>
      <c r="AC24" s="12">
        <f t="shared" si="30"/>
        <v>11</v>
      </c>
      <c r="AE24" s="12">
        <v>5</v>
      </c>
      <c r="AF24" s="12">
        <v>5</v>
      </c>
      <c r="AG24" s="15" t="s">
        <v>93</v>
      </c>
      <c r="AH24" s="16">
        <v>1</v>
      </c>
      <c r="AI24" s="14" t="s">
        <v>93</v>
      </c>
      <c r="AJ24" s="13">
        <v>0</v>
      </c>
      <c r="AK24" s="15" t="s">
        <v>264</v>
      </c>
      <c r="AO24" s="14">
        <f t="shared" si="33"/>
        <v>1</v>
      </c>
      <c r="AP24" s="12">
        <f t="shared" si="34"/>
        <v>0</v>
      </c>
      <c r="AQ24" s="11">
        <f t="shared" si="14"/>
      </c>
      <c r="AR24" s="11">
        <f t="shared" si="15"/>
        <v>0</v>
      </c>
      <c r="AS24" s="10">
        <f t="shared" si="35"/>
      </c>
      <c r="AT24" s="10">
        <f t="shared" si="51"/>
      </c>
      <c r="AU24" s="1">
        <f t="shared" si="52"/>
        <v>0</v>
      </c>
      <c r="AV24" s="10" t="str">
        <f t="shared" si="36"/>
        <v>△</v>
      </c>
      <c r="AW24" s="10">
        <f t="shared" si="37"/>
      </c>
      <c r="AX24" s="10">
        <f t="shared" si="38"/>
      </c>
      <c r="AZ24" s="1">
        <f t="shared" si="16"/>
      </c>
      <c r="BA24" s="11">
        <f t="shared" si="39"/>
      </c>
      <c r="BB24" s="1">
        <f t="shared" si="53"/>
        <v>0</v>
      </c>
      <c r="BC24" s="1">
        <f t="shared" si="54"/>
        <v>4</v>
      </c>
      <c r="BD24" s="1">
        <f t="shared" si="17"/>
      </c>
      <c r="BE24" s="1">
        <f t="shared" si="18"/>
      </c>
      <c r="BF24" s="1">
        <f t="shared" si="19"/>
      </c>
      <c r="BG24" s="1">
        <f t="shared" si="20"/>
      </c>
      <c r="BH24" s="1">
        <f t="shared" si="21"/>
      </c>
      <c r="BI24" s="1">
        <f t="shared" si="22"/>
      </c>
      <c r="BJ24" s="1">
        <f t="shared" si="23"/>
      </c>
      <c r="BK24" s="1">
        <f t="shared" si="24"/>
      </c>
      <c r="BL24" s="1">
        <f t="shared" si="40"/>
      </c>
      <c r="BM24" s="1">
        <f t="shared" si="55"/>
        <v>0</v>
      </c>
      <c r="BN24" s="1">
        <f t="shared" si="56"/>
        <v>1</v>
      </c>
    </row>
    <row r="25" spans="1:66" ht="11.25" customHeight="1">
      <c r="A25" s="53" t="s">
        <v>268</v>
      </c>
      <c r="B25" s="11">
        <f t="shared" si="25"/>
        <v>14</v>
      </c>
      <c r="C25" s="11">
        <f t="shared" si="26"/>
        <v>0</v>
      </c>
      <c r="D25" s="11">
        <f t="shared" si="41"/>
        <v>0</v>
      </c>
      <c r="E25" s="1">
        <f t="shared" si="42"/>
        <v>1</v>
      </c>
      <c r="F25" s="79">
        <f t="shared" si="0"/>
      </c>
      <c r="G25" s="11">
        <f t="shared" si="1"/>
      </c>
      <c r="H25" s="1">
        <f t="shared" si="2"/>
      </c>
      <c r="I25" s="1">
        <f t="shared" si="3"/>
      </c>
      <c r="J25" s="1">
        <f t="shared" si="4"/>
      </c>
      <c r="K25" s="1">
        <f t="shared" si="5"/>
      </c>
      <c r="L25" s="1">
        <f t="shared" si="6"/>
        <v>1</v>
      </c>
      <c r="M25" s="1">
        <f t="shared" si="7"/>
        <v>1</v>
      </c>
      <c r="N25" s="1">
        <f t="shared" si="8"/>
        <v>3</v>
      </c>
      <c r="O25" s="1">
        <f t="shared" si="46"/>
        <v>0</v>
      </c>
      <c r="P25" s="1">
        <f t="shared" si="47"/>
        <v>4</v>
      </c>
      <c r="Q25" s="1">
        <f t="shared" si="27"/>
        <v>0</v>
      </c>
      <c r="R25" s="1" t="str">
        <f t="shared" si="9"/>
        <v>◯</v>
      </c>
      <c r="S25" s="20" t="s">
        <v>117</v>
      </c>
      <c r="T25" s="94">
        <f t="shared" si="28"/>
        <v>0</v>
      </c>
      <c r="U25" s="94" t="str">
        <f t="shared" si="29"/>
        <v>◯</v>
      </c>
      <c r="V25" s="94">
        <f t="shared" si="10"/>
      </c>
      <c r="W25" s="94">
        <f t="shared" si="48"/>
        <v>2</v>
      </c>
      <c r="X25" s="10">
        <f t="shared" si="49"/>
      </c>
      <c r="Y25" s="10">
        <f t="shared" si="11"/>
      </c>
      <c r="Z25" s="10">
        <f t="shared" si="12"/>
      </c>
      <c r="AA25" s="1">
        <f t="shared" si="13"/>
      </c>
      <c r="AB25" s="12">
        <f t="shared" si="50"/>
        <v>5</v>
      </c>
      <c r="AC25" s="12">
        <f t="shared" si="30"/>
        <v>12</v>
      </c>
      <c r="AF25" s="12">
        <v>5</v>
      </c>
      <c r="AG25" s="15" t="s">
        <v>67</v>
      </c>
      <c r="AH25" s="16">
        <f t="shared" si="31"/>
        <v>3</v>
      </c>
      <c r="AJ25" s="13">
        <v>1</v>
      </c>
      <c r="AK25" s="15" t="str">
        <f t="shared" si="32"/>
        <v>●</v>
      </c>
      <c r="AL25" s="41">
        <v>5</v>
      </c>
      <c r="AO25" s="14">
        <f t="shared" si="33"/>
        <v>1</v>
      </c>
      <c r="AP25" s="12">
        <f t="shared" si="34"/>
        <v>0</v>
      </c>
      <c r="AQ25" s="11">
        <f t="shared" si="14"/>
        <v>1</v>
      </c>
      <c r="AR25" s="11">
        <f t="shared" si="15"/>
      </c>
      <c r="AS25" s="10">
        <f t="shared" si="35"/>
      </c>
      <c r="AT25" s="10">
        <f t="shared" si="51"/>
      </c>
      <c r="AU25" s="1">
        <f t="shared" si="52"/>
        <v>0</v>
      </c>
      <c r="AV25" s="10">
        <f t="shared" si="36"/>
      </c>
      <c r="AW25" s="10" t="str">
        <f t="shared" si="37"/>
        <v>●</v>
      </c>
      <c r="AX25" s="10">
        <f t="shared" si="38"/>
        <v>0</v>
      </c>
      <c r="AZ25" s="1">
        <f t="shared" si="16"/>
      </c>
      <c r="BA25" s="11">
        <f t="shared" si="39"/>
      </c>
      <c r="BB25" s="1">
        <f t="shared" si="53"/>
        <v>0</v>
      </c>
      <c r="BC25" s="1">
        <f t="shared" si="54"/>
        <v>4</v>
      </c>
      <c r="BD25" s="1">
        <f t="shared" si="17"/>
      </c>
      <c r="BE25" s="1">
        <f t="shared" si="18"/>
      </c>
      <c r="BF25" s="1">
        <f t="shared" si="19"/>
      </c>
      <c r="BG25" s="1">
        <f t="shared" si="20"/>
      </c>
      <c r="BH25" s="1">
        <f t="shared" si="21"/>
      </c>
      <c r="BI25" s="1">
        <f t="shared" si="22"/>
      </c>
      <c r="BJ25" s="1">
        <f t="shared" si="23"/>
      </c>
      <c r="BK25" s="1">
        <f t="shared" si="24"/>
      </c>
      <c r="BL25" s="1">
        <f t="shared" si="40"/>
      </c>
      <c r="BM25" s="1">
        <f t="shared" si="55"/>
        <v>0</v>
      </c>
      <c r="BN25" s="1">
        <f t="shared" si="56"/>
        <v>1</v>
      </c>
    </row>
    <row r="26" spans="1:66" ht="11.25" customHeight="1">
      <c r="A26" s="53" t="s">
        <v>268</v>
      </c>
      <c r="B26" s="11">
        <f t="shared" si="25"/>
        <v>15</v>
      </c>
      <c r="C26" s="11">
        <f t="shared" si="26"/>
        <v>0</v>
      </c>
      <c r="D26" s="11">
        <f t="shared" si="41"/>
        <v>0</v>
      </c>
      <c r="E26" s="1">
        <f t="shared" si="42"/>
        <v>1</v>
      </c>
      <c r="F26" s="79">
        <f t="shared" si="0"/>
      </c>
      <c r="G26" s="11">
        <f t="shared" si="1"/>
      </c>
      <c r="H26" s="1">
        <f t="shared" si="2"/>
      </c>
      <c r="I26" s="1">
        <f t="shared" si="3"/>
      </c>
      <c r="J26" s="1">
        <f t="shared" si="4"/>
      </c>
      <c r="K26" s="1">
        <f t="shared" si="5"/>
      </c>
      <c r="L26" s="1">
        <f t="shared" si="6"/>
        <v>1</v>
      </c>
      <c r="M26" s="1">
        <f t="shared" si="7"/>
        <v>1</v>
      </c>
      <c r="N26" s="1">
        <f t="shared" si="8"/>
        <v>3</v>
      </c>
      <c r="O26" s="1">
        <f t="shared" si="46"/>
        <v>0</v>
      </c>
      <c r="P26" s="1">
        <f t="shared" si="47"/>
        <v>5</v>
      </c>
      <c r="Q26" s="1">
        <f t="shared" si="27"/>
        <v>0</v>
      </c>
      <c r="R26" s="1" t="str">
        <f t="shared" si="9"/>
        <v>◯</v>
      </c>
      <c r="S26" s="20" t="s">
        <v>117</v>
      </c>
      <c r="T26" s="94">
        <f t="shared" si="28"/>
      </c>
      <c r="U26" s="94">
        <f t="shared" si="29"/>
      </c>
      <c r="V26" s="94">
        <f t="shared" si="10"/>
      </c>
      <c r="W26" s="94">
        <f t="shared" si="48"/>
        <v>2</v>
      </c>
      <c r="X26" s="10">
        <f t="shared" si="49"/>
      </c>
      <c r="Y26" s="10">
        <f t="shared" si="11"/>
      </c>
      <c r="Z26" s="10">
        <f t="shared" si="12"/>
      </c>
      <c r="AA26" s="1">
        <f t="shared" si="13"/>
      </c>
      <c r="AB26" s="12">
        <f t="shared" si="50"/>
        <v>6</v>
      </c>
      <c r="AC26" s="12">
        <f t="shared" si="30"/>
        <v>13</v>
      </c>
      <c r="AG26" s="15" t="s">
        <v>67</v>
      </c>
      <c r="AH26" s="16">
        <f t="shared" si="31"/>
        <v>3</v>
      </c>
      <c r="AJ26" s="13">
        <v>1</v>
      </c>
      <c r="AK26" s="15" t="str">
        <f t="shared" si="32"/>
        <v>●</v>
      </c>
      <c r="AO26" s="14">
        <f t="shared" si="33"/>
        <v>1</v>
      </c>
      <c r="AP26" s="12">
        <f t="shared" si="34"/>
        <v>0</v>
      </c>
      <c r="AQ26" s="11">
        <f t="shared" si="14"/>
        <v>1</v>
      </c>
      <c r="AR26" s="11">
        <f t="shared" si="15"/>
      </c>
      <c r="AS26" s="10">
        <f t="shared" si="35"/>
      </c>
      <c r="AT26" s="10">
        <f t="shared" si="51"/>
      </c>
      <c r="AU26" s="1">
        <f t="shared" si="52"/>
        <v>0</v>
      </c>
      <c r="AV26" s="10">
        <f t="shared" si="36"/>
      </c>
      <c r="AW26" s="10">
        <f t="shared" si="37"/>
      </c>
      <c r="AX26" s="10">
        <f t="shared" si="38"/>
      </c>
      <c r="AZ26" s="1">
        <f t="shared" si="16"/>
      </c>
      <c r="BA26" s="11">
        <f t="shared" si="39"/>
      </c>
      <c r="BB26" s="1">
        <f t="shared" si="53"/>
        <v>0</v>
      </c>
      <c r="BC26" s="1">
        <f t="shared" si="54"/>
        <v>4</v>
      </c>
      <c r="BD26" s="1">
        <f t="shared" si="17"/>
      </c>
      <c r="BE26" s="1">
        <f t="shared" si="18"/>
      </c>
      <c r="BF26" s="1">
        <f t="shared" si="19"/>
      </c>
      <c r="BG26" s="1">
        <f t="shared" si="20"/>
      </c>
      <c r="BH26" s="1">
        <f t="shared" si="21"/>
      </c>
      <c r="BI26" s="1">
        <f t="shared" si="22"/>
      </c>
      <c r="BJ26" s="1">
        <f t="shared" si="23"/>
      </c>
      <c r="BK26" s="1">
        <f t="shared" si="24"/>
      </c>
      <c r="BL26" s="1">
        <f t="shared" si="40"/>
      </c>
      <c r="BM26" s="1">
        <f t="shared" si="55"/>
        <v>0</v>
      </c>
      <c r="BN26" s="1">
        <f t="shared" si="56"/>
        <v>1</v>
      </c>
    </row>
    <row r="27" spans="1:66" ht="11.25" customHeight="1">
      <c r="A27" s="53" t="s">
        <v>268</v>
      </c>
      <c r="B27" s="11">
        <f t="shared" si="25"/>
        <v>16</v>
      </c>
      <c r="C27" s="11">
        <f t="shared" si="26"/>
        <v>0</v>
      </c>
      <c r="D27" s="11">
        <f t="shared" si="41"/>
        <v>0</v>
      </c>
      <c r="E27" s="1">
        <f t="shared" si="42"/>
        <v>1</v>
      </c>
      <c r="F27" s="79">
        <f t="shared" si="0"/>
      </c>
      <c r="G27" s="11" t="str">
        <f t="shared" si="1"/>
        <v>◎</v>
      </c>
      <c r="H27" s="1">
        <f t="shared" si="2"/>
      </c>
      <c r="I27" s="1">
        <f t="shared" si="3"/>
      </c>
      <c r="J27" s="1">
        <f t="shared" si="4"/>
      </c>
      <c r="K27" s="1">
        <f t="shared" si="5"/>
      </c>
      <c r="L27" s="1">
        <f t="shared" si="6"/>
        <v>0</v>
      </c>
      <c r="M27" s="1">
        <f t="shared" si="7"/>
        <v>0</v>
      </c>
      <c r="N27" s="1">
        <f t="shared" si="8"/>
        <v>3</v>
      </c>
      <c r="O27" s="1">
        <f t="shared" si="46"/>
        <v>0</v>
      </c>
      <c r="P27" s="1">
        <f t="shared" si="47"/>
        <v>6</v>
      </c>
      <c r="Q27" s="1">
        <f t="shared" si="27"/>
        <v>0</v>
      </c>
      <c r="R27" s="1" t="str">
        <f t="shared" si="9"/>
        <v>◯</v>
      </c>
      <c r="S27" s="20" t="s">
        <v>117</v>
      </c>
      <c r="T27" s="94">
        <f t="shared" si="28"/>
      </c>
      <c r="U27" s="94">
        <f t="shared" si="29"/>
      </c>
      <c r="V27" s="94">
        <f t="shared" si="10"/>
      </c>
      <c r="W27" s="94">
        <f t="shared" si="48"/>
        <v>2</v>
      </c>
      <c r="X27" s="10">
        <f t="shared" si="49"/>
      </c>
      <c r="Y27" s="10" t="str">
        <f t="shared" si="11"/>
        <v>◎</v>
      </c>
      <c r="Z27" s="10">
        <f t="shared" si="12"/>
      </c>
      <c r="AA27" s="1">
        <f t="shared" si="13"/>
      </c>
      <c r="AB27" s="12">
        <f t="shared" si="50"/>
        <v>7</v>
      </c>
      <c r="AC27" s="12">
        <f t="shared" si="30"/>
        <v>14</v>
      </c>
      <c r="AG27" s="15" t="s">
        <v>67</v>
      </c>
      <c r="AH27" s="16">
        <f t="shared" si="31"/>
        <v>3</v>
      </c>
      <c r="AJ27" s="13">
        <v>0</v>
      </c>
      <c r="AK27" s="15" t="str">
        <f t="shared" si="32"/>
        <v>●</v>
      </c>
      <c r="AO27" s="14">
        <f t="shared" si="33"/>
        <v>1</v>
      </c>
      <c r="AP27" s="12">
        <f t="shared" si="34"/>
        <v>0</v>
      </c>
      <c r="AQ27" s="11">
        <f t="shared" si="14"/>
        <v>0</v>
      </c>
      <c r="AR27" s="11">
        <f t="shared" si="15"/>
      </c>
      <c r="AS27" s="10">
        <f t="shared" si="35"/>
      </c>
      <c r="AT27" s="10">
        <f t="shared" si="51"/>
      </c>
      <c r="AU27" s="1">
        <f t="shared" si="52"/>
        <v>0</v>
      </c>
      <c r="AV27" s="10">
        <f t="shared" si="36"/>
      </c>
      <c r="AW27" s="10">
        <f t="shared" si="37"/>
      </c>
      <c r="AX27" s="10">
        <f t="shared" si="38"/>
      </c>
      <c r="AZ27" s="1">
        <f t="shared" si="16"/>
      </c>
      <c r="BA27" s="11">
        <f t="shared" si="39"/>
      </c>
      <c r="BB27" s="1">
        <f t="shared" si="53"/>
        <v>0</v>
      </c>
      <c r="BC27" s="1">
        <f t="shared" si="54"/>
        <v>4</v>
      </c>
      <c r="BD27" s="1">
        <f t="shared" si="17"/>
      </c>
      <c r="BE27" s="1">
        <f t="shared" si="18"/>
      </c>
      <c r="BF27" s="1">
        <f t="shared" si="19"/>
      </c>
      <c r="BG27" s="1">
        <f t="shared" si="20"/>
      </c>
      <c r="BH27" s="1">
        <f t="shared" si="21"/>
      </c>
      <c r="BI27" s="1">
        <f t="shared" si="22"/>
      </c>
      <c r="BJ27" s="1">
        <f t="shared" si="23"/>
      </c>
      <c r="BK27" s="1">
        <f t="shared" si="24"/>
      </c>
      <c r="BL27" s="1">
        <f t="shared" si="40"/>
      </c>
      <c r="BM27" s="1">
        <f t="shared" si="55"/>
        <v>0</v>
      </c>
      <c r="BN27" s="1">
        <f t="shared" si="56"/>
        <v>1</v>
      </c>
    </row>
    <row r="28" spans="1:66" ht="11.25" customHeight="1">
      <c r="A28" s="129" t="s">
        <v>272</v>
      </c>
      <c r="B28" s="11">
        <f t="shared" si="25"/>
        <v>17</v>
      </c>
      <c r="C28" s="11">
        <f t="shared" si="26"/>
        <v>0</v>
      </c>
      <c r="D28" s="11">
        <f t="shared" si="41"/>
        <v>0</v>
      </c>
      <c r="E28" s="1">
        <f t="shared" si="42"/>
        <v>1</v>
      </c>
      <c r="F28" s="79">
        <f t="shared" si="0"/>
      </c>
      <c r="G28" s="11" t="str">
        <f t="shared" si="1"/>
        <v>◎</v>
      </c>
      <c r="H28" s="1">
        <f t="shared" si="2"/>
      </c>
      <c r="I28" s="1">
        <f t="shared" si="3"/>
      </c>
      <c r="J28" s="1">
        <f t="shared" si="4"/>
      </c>
      <c r="K28" s="1">
        <f t="shared" si="5"/>
      </c>
      <c r="L28" s="1">
        <f t="shared" si="6"/>
        <v>0</v>
      </c>
      <c r="M28" s="1">
        <f t="shared" si="7"/>
        <v>0</v>
      </c>
      <c r="N28" s="1">
        <f t="shared" si="8"/>
        <v>3</v>
      </c>
      <c r="O28" s="1">
        <f t="shared" si="46"/>
        <v>0</v>
      </c>
      <c r="P28" s="1">
        <f t="shared" si="47"/>
        <v>7</v>
      </c>
      <c r="Q28" s="1">
        <f t="shared" si="27"/>
        <v>0</v>
      </c>
      <c r="R28" s="1" t="str">
        <f t="shared" si="9"/>
        <v>◯</v>
      </c>
      <c r="S28" s="20" t="s">
        <v>117</v>
      </c>
      <c r="T28" s="94">
        <f t="shared" si="28"/>
      </c>
      <c r="U28" s="94">
        <f t="shared" si="29"/>
      </c>
      <c r="V28" s="94">
        <f t="shared" si="10"/>
      </c>
      <c r="W28" s="94">
        <f t="shared" si="48"/>
        <v>2</v>
      </c>
      <c r="X28" s="10">
        <f t="shared" si="49"/>
      </c>
      <c r="Y28" s="10" t="str">
        <f t="shared" si="11"/>
        <v>◎</v>
      </c>
      <c r="Z28" s="10">
        <f t="shared" si="12"/>
      </c>
      <c r="AA28" s="1">
        <f t="shared" si="13"/>
      </c>
      <c r="AB28" s="12">
        <f t="shared" si="50"/>
        <v>8</v>
      </c>
      <c r="AC28" s="12">
        <f t="shared" si="30"/>
        <v>15</v>
      </c>
      <c r="AG28" s="15" t="s">
        <v>67</v>
      </c>
      <c r="AH28" s="16">
        <f t="shared" si="31"/>
        <v>3</v>
      </c>
      <c r="AJ28" s="13">
        <v>0</v>
      </c>
      <c r="AK28" s="15" t="str">
        <f t="shared" si="32"/>
        <v>●</v>
      </c>
      <c r="AO28" s="14">
        <f t="shared" si="33"/>
        <v>1</v>
      </c>
      <c r="AP28" s="12">
        <f t="shared" si="34"/>
        <v>0</v>
      </c>
      <c r="AQ28" s="11">
        <f t="shared" si="14"/>
        <v>0</v>
      </c>
      <c r="AR28" s="11">
        <f t="shared" si="15"/>
      </c>
      <c r="AS28" s="10">
        <f t="shared" si="35"/>
      </c>
      <c r="AT28" s="10">
        <f t="shared" si="51"/>
      </c>
      <c r="AU28" s="1">
        <f t="shared" si="52"/>
        <v>0</v>
      </c>
      <c r="AV28" s="10">
        <f t="shared" si="36"/>
      </c>
      <c r="AW28" s="10">
        <f t="shared" si="37"/>
      </c>
      <c r="AX28" s="10">
        <f t="shared" si="38"/>
      </c>
      <c r="AZ28" s="1">
        <f t="shared" si="16"/>
      </c>
      <c r="BA28" s="11">
        <f t="shared" si="39"/>
      </c>
      <c r="BB28" s="1">
        <f t="shared" si="53"/>
        <v>0</v>
      </c>
      <c r="BC28" s="1">
        <f t="shared" si="54"/>
        <v>4</v>
      </c>
      <c r="BD28" s="1">
        <f t="shared" si="17"/>
      </c>
      <c r="BE28" s="1">
        <f t="shared" si="18"/>
      </c>
      <c r="BF28" s="1">
        <f t="shared" si="19"/>
      </c>
      <c r="BG28" s="1">
        <f t="shared" si="20"/>
      </c>
      <c r="BH28" s="1">
        <f t="shared" si="21"/>
      </c>
      <c r="BI28" s="1">
        <f t="shared" si="22"/>
      </c>
      <c r="BJ28" s="1">
        <f t="shared" si="23"/>
      </c>
      <c r="BK28" s="1">
        <f t="shared" si="24"/>
      </c>
      <c r="BL28" s="1">
        <f t="shared" si="40"/>
      </c>
      <c r="BM28" s="1">
        <f t="shared" si="55"/>
        <v>0</v>
      </c>
      <c r="BN28" s="1">
        <f t="shared" si="56"/>
        <v>1</v>
      </c>
    </row>
    <row r="29" spans="2:66" ht="11.25" customHeight="1">
      <c r="B29" s="11" t="str">
        <f t="shared" si="25"/>
        <v>-</v>
      </c>
      <c r="C29" s="11">
        <f t="shared" si="26"/>
        <v>0</v>
      </c>
      <c r="D29" s="11">
        <f t="shared" si="41"/>
        <v>0</v>
      </c>
      <c r="E29" s="1">
        <f t="shared" si="42"/>
        <v>1</v>
      </c>
      <c r="F29" s="79">
        <f t="shared" si="0"/>
      </c>
      <c r="G29" s="11">
        <f t="shared" si="1"/>
      </c>
      <c r="H29" s="1">
        <f t="shared" si="2"/>
      </c>
      <c r="I29" s="1">
        <f t="shared" si="3"/>
      </c>
      <c r="J29" s="1">
        <f t="shared" si="4"/>
      </c>
      <c r="K29" s="1">
        <f t="shared" si="5"/>
      </c>
      <c r="L29" s="1">
        <f t="shared" si="6"/>
      </c>
      <c r="M29" s="1">
        <f t="shared" si="7"/>
      </c>
      <c r="N29" s="1">
        <f t="shared" si="8"/>
      </c>
      <c r="O29" s="1">
        <f t="shared" si="46"/>
        <v>0</v>
      </c>
      <c r="P29" s="1">
        <f t="shared" si="47"/>
        <v>7</v>
      </c>
      <c r="Q29" s="1">
        <f t="shared" si="27"/>
      </c>
      <c r="R29" s="1">
        <f t="shared" si="9"/>
      </c>
      <c r="T29" s="94">
        <f t="shared" si="28"/>
      </c>
      <c r="U29" s="94">
        <f t="shared" si="29"/>
      </c>
      <c r="V29" s="94">
        <f t="shared" si="10"/>
      </c>
      <c r="W29" s="94">
        <f t="shared" si="48"/>
        <v>2</v>
      </c>
      <c r="X29" s="10">
        <f t="shared" si="49"/>
      </c>
      <c r="Y29" s="10" t="e">
        <f t="shared" si="11"/>
        <v>#VALUE!</v>
      </c>
      <c r="Z29" s="10">
        <f t="shared" si="12"/>
      </c>
      <c r="AA29" s="1">
        <f t="shared" si="13"/>
      </c>
      <c r="AB29" s="12">
        <f t="shared" si="50"/>
        <v>0</v>
      </c>
      <c r="AC29" s="12">
        <f t="shared" si="30"/>
        <v>15</v>
      </c>
      <c r="AH29" s="16">
        <f t="shared" si="31"/>
      </c>
      <c r="AJ29" s="13">
        <f aca="true" t="shared" si="57" ref="AJ28:AJ53">IF(AK29="◯",3,"")</f>
      </c>
      <c r="AK29" s="15">
        <f t="shared" si="32"/>
      </c>
      <c r="AO29" s="14">
        <f t="shared" si="33"/>
        <v>1</v>
      </c>
      <c r="AP29" s="12">
        <f t="shared" si="34"/>
        <v>0</v>
      </c>
      <c r="AQ29" s="11">
        <f t="shared" si="14"/>
      </c>
      <c r="AR29" s="11">
        <f t="shared" si="15"/>
      </c>
      <c r="AS29" s="10" t="e">
        <f t="shared" si="35"/>
        <v>#VALUE!</v>
      </c>
      <c r="AT29" s="10">
        <f t="shared" si="51"/>
      </c>
      <c r="AU29" s="1">
        <f t="shared" si="52"/>
        <v>0</v>
      </c>
      <c r="AV29" s="10">
        <f t="shared" si="36"/>
      </c>
      <c r="AW29" s="10">
        <f t="shared" si="37"/>
      </c>
      <c r="AX29" s="10">
        <f t="shared" si="38"/>
      </c>
      <c r="AZ29" s="1">
        <f t="shared" si="16"/>
      </c>
      <c r="BA29" s="11">
        <f t="shared" si="39"/>
      </c>
      <c r="BB29" s="1">
        <f t="shared" si="53"/>
        <v>0</v>
      </c>
      <c r="BC29" s="1">
        <f t="shared" si="54"/>
        <v>4</v>
      </c>
      <c r="BD29" s="1">
        <f t="shared" si="17"/>
      </c>
      <c r="BE29" s="1">
        <f t="shared" si="18"/>
      </c>
      <c r="BF29" s="1">
        <f t="shared" si="19"/>
      </c>
      <c r="BG29" s="1">
        <f t="shared" si="20"/>
      </c>
      <c r="BH29" s="1">
        <f t="shared" si="21"/>
      </c>
      <c r="BI29" s="1">
        <f t="shared" si="22"/>
      </c>
      <c r="BJ29" s="1">
        <f t="shared" si="23"/>
      </c>
      <c r="BK29" s="1">
        <f t="shared" si="24"/>
      </c>
      <c r="BL29" s="1">
        <f t="shared" si="40"/>
      </c>
      <c r="BM29" s="1">
        <f t="shared" si="55"/>
        <v>0</v>
      </c>
      <c r="BN29" s="1">
        <f t="shared" si="56"/>
        <v>1</v>
      </c>
    </row>
    <row r="30" spans="2:66" ht="11.25" customHeight="1">
      <c r="B30" s="11" t="str">
        <f t="shared" si="25"/>
        <v>-</v>
      </c>
      <c r="C30" s="11">
        <f t="shared" si="26"/>
        <v>0</v>
      </c>
      <c r="D30" s="11">
        <f t="shared" si="41"/>
        <v>0</v>
      </c>
      <c r="E30" s="1">
        <f t="shared" si="42"/>
        <v>1</v>
      </c>
      <c r="F30" s="79">
        <f t="shared" si="0"/>
      </c>
      <c r="G30" s="11">
        <f t="shared" si="1"/>
      </c>
      <c r="H30" s="1">
        <f t="shared" si="2"/>
      </c>
      <c r="I30" s="1">
        <f t="shared" si="3"/>
      </c>
      <c r="J30" s="1">
        <f t="shared" si="4"/>
      </c>
      <c r="K30" s="1">
        <f t="shared" si="5"/>
      </c>
      <c r="L30" s="1">
        <f t="shared" si="6"/>
      </c>
      <c r="M30" s="1">
        <f t="shared" si="7"/>
      </c>
      <c r="N30" s="1">
        <f t="shared" si="8"/>
      </c>
      <c r="O30" s="1">
        <f t="shared" si="46"/>
        <v>0</v>
      </c>
      <c r="P30" s="1">
        <f t="shared" si="47"/>
        <v>7</v>
      </c>
      <c r="Q30" s="1">
        <f t="shared" si="27"/>
      </c>
      <c r="R30" s="1">
        <f t="shared" si="9"/>
      </c>
      <c r="T30" s="94">
        <f t="shared" si="28"/>
      </c>
      <c r="U30" s="94">
        <f t="shared" si="29"/>
      </c>
      <c r="V30" s="94">
        <f t="shared" si="10"/>
      </c>
      <c r="W30" s="94">
        <f t="shared" si="48"/>
        <v>2</v>
      </c>
      <c r="X30" s="10">
        <f t="shared" si="49"/>
      </c>
      <c r="Y30" s="10" t="e">
        <f t="shared" si="11"/>
        <v>#VALUE!</v>
      </c>
      <c r="Z30" s="10">
        <f t="shared" si="12"/>
      </c>
      <c r="AA30" s="1">
        <f t="shared" si="13"/>
      </c>
      <c r="AB30" s="12">
        <f t="shared" si="50"/>
        <v>0</v>
      </c>
      <c r="AC30" s="12">
        <f t="shared" si="30"/>
        <v>15</v>
      </c>
      <c r="AH30" s="16">
        <f t="shared" si="31"/>
      </c>
      <c r="AJ30" s="13">
        <f t="shared" si="57"/>
      </c>
      <c r="AK30" s="15">
        <f t="shared" si="32"/>
      </c>
      <c r="AO30" s="14">
        <f t="shared" si="33"/>
        <v>1</v>
      </c>
      <c r="AP30" s="12">
        <f t="shared" si="34"/>
        <v>0</v>
      </c>
      <c r="AQ30" s="11">
        <f t="shared" si="14"/>
      </c>
      <c r="AR30" s="11">
        <f t="shared" si="15"/>
      </c>
      <c r="AS30" s="10" t="e">
        <f t="shared" si="35"/>
        <v>#VALUE!</v>
      </c>
      <c r="AT30" s="10">
        <f t="shared" si="51"/>
      </c>
      <c r="AU30" s="1">
        <f t="shared" si="52"/>
        <v>0</v>
      </c>
      <c r="AV30" s="10">
        <f t="shared" si="36"/>
      </c>
      <c r="AW30" s="10">
        <f t="shared" si="37"/>
      </c>
      <c r="AX30" s="10">
        <f t="shared" si="38"/>
      </c>
      <c r="AZ30" s="1">
        <f t="shared" si="16"/>
      </c>
      <c r="BA30" s="11">
        <f t="shared" si="39"/>
      </c>
      <c r="BB30" s="1">
        <f t="shared" si="53"/>
        <v>0</v>
      </c>
      <c r="BC30" s="1">
        <f t="shared" si="54"/>
        <v>4</v>
      </c>
      <c r="BD30" s="1">
        <f t="shared" si="17"/>
      </c>
      <c r="BE30" s="1">
        <f t="shared" si="18"/>
      </c>
      <c r="BF30" s="1">
        <f t="shared" si="19"/>
      </c>
      <c r="BG30" s="1">
        <f t="shared" si="20"/>
      </c>
      <c r="BH30" s="1">
        <f t="shared" si="21"/>
      </c>
      <c r="BI30" s="1">
        <f t="shared" si="22"/>
      </c>
      <c r="BJ30" s="1">
        <f t="shared" si="23"/>
      </c>
      <c r="BK30" s="1">
        <f t="shared" si="24"/>
      </c>
      <c r="BL30" s="1">
        <f t="shared" si="40"/>
      </c>
      <c r="BM30" s="1">
        <f t="shared" si="55"/>
        <v>0</v>
      </c>
      <c r="BN30" s="1">
        <f t="shared" si="56"/>
        <v>1</v>
      </c>
    </row>
    <row r="31" spans="2:66" ht="11.25" customHeight="1">
      <c r="B31" s="11" t="str">
        <f t="shared" si="25"/>
        <v>-</v>
      </c>
      <c r="C31" s="11">
        <f t="shared" si="26"/>
        <v>0</v>
      </c>
      <c r="D31" s="11">
        <f t="shared" si="41"/>
        <v>0</v>
      </c>
      <c r="E31" s="1">
        <f t="shared" si="42"/>
        <v>1</v>
      </c>
      <c r="F31" s="79">
        <f t="shared" si="0"/>
      </c>
      <c r="G31" s="11">
        <f t="shared" si="1"/>
      </c>
      <c r="H31" s="1">
        <f t="shared" si="2"/>
      </c>
      <c r="I31" s="1">
        <f t="shared" si="3"/>
      </c>
      <c r="J31" s="1">
        <f t="shared" si="4"/>
      </c>
      <c r="K31" s="1">
        <f t="shared" si="5"/>
      </c>
      <c r="L31" s="1">
        <f t="shared" si="6"/>
      </c>
      <c r="M31" s="1">
        <f t="shared" si="7"/>
      </c>
      <c r="N31" s="1">
        <f t="shared" si="8"/>
      </c>
      <c r="O31" s="1">
        <f t="shared" si="46"/>
        <v>0</v>
      </c>
      <c r="P31" s="1">
        <f t="shared" si="47"/>
        <v>7</v>
      </c>
      <c r="Q31" s="1">
        <f t="shared" si="27"/>
      </c>
      <c r="R31" s="1">
        <f t="shared" si="9"/>
      </c>
      <c r="T31" s="94">
        <f t="shared" si="28"/>
      </c>
      <c r="U31" s="94">
        <f t="shared" si="29"/>
      </c>
      <c r="V31" s="94">
        <f t="shared" si="10"/>
      </c>
      <c r="W31" s="94">
        <f t="shared" si="48"/>
        <v>2</v>
      </c>
      <c r="X31" s="10">
        <f t="shared" si="49"/>
      </c>
      <c r="Y31" s="10" t="e">
        <f t="shared" si="11"/>
        <v>#VALUE!</v>
      </c>
      <c r="Z31" s="10">
        <f t="shared" si="12"/>
      </c>
      <c r="AA31" s="1">
        <f t="shared" si="13"/>
      </c>
      <c r="AB31" s="12">
        <f t="shared" si="50"/>
        <v>0</v>
      </c>
      <c r="AC31" s="12">
        <f t="shared" si="30"/>
        <v>15</v>
      </c>
      <c r="AH31" s="16">
        <f t="shared" si="31"/>
      </c>
      <c r="AJ31" s="13">
        <f t="shared" si="57"/>
      </c>
      <c r="AK31" s="15">
        <f t="shared" si="32"/>
      </c>
      <c r="AO31" s="14">
        <f t="shared" si="33"/>
        <v>1</v>
      </c>
      <c r="AP31" s="12">
        <f t="shared" si="34"/>
        <v>0</v>
      </c>
      <c r="AQ31" s="11">
        <f t="shared" si="14"/>
      </c>
      <c r="AR31" s="11">
        <f t="shared" si="15"/>
      </c>
      <c r="AS31" s="10" t="e">
        <f t="shared" si="35"/>
        <v>#VALUE!</v>
      </c>
      <c r="AT31" s="10">
        <f t="shared" si="51"/>
      </c>
      <c r="AU31" s="1">
        <f t="shared" si="52"/>
        <v>0</v>
      </c>
      <c r="AV31" s="10">
        <f t="shared" si="36"/>
      </c>
      <c r="AW31" s="10">
        <f t="shared" si="37"/>
      </c>
      <c r="AX31" s="10">
        <f t="shared" si="38"/>
      </c>
      <c r="AZ31" s="1">
        <f t="shared" si="16"/>
      </c>
      <c r="BA31" s="11">
        <f t="shared" si="39"/>
      </c>
      <c r="BB31" s="1">
        <f t="shared" si="53"/>
        <v>0</v>
      </c>
      <c r="BC31" s="1">
        <f t="shared" si="54"/>
        <v>4</v>
      </c>
      <c r="BD31" s="1">
        <f t="shared" si="17"/>
      </c>
      <c r="BE31" s="1">
        <f t="shared" si="18"/>
      </c>
      <c r="BF31" s="1">
        <f t="shared" si="19"/>
      </c>
      <c r="BG31" s="1">
        <f t="shared" si="20"/>
      </c>
      <c r="BH31" s="1">
        <f t="shared" si="21"/>
      </c>
      <c r="BI31" s="1">
        <f t="shared" si="22"/>
      </c>
      <c r="BJ31" s="1">
        <f t="shared" si="23"/>
      </c>
      <c r="BK31" s="1">
        <f t="shared" si="24"/>
      </c>
      <c r="BL31" s="1">
        <f t="shared" si="40"/>
      </c>
      <c r="BM31" s="1">
        <f t="shared" si="55"/>
        <v>0</v>
      </c>
      <c r="BN31" s="1">
        <f t="shared" si="56"/>
        <v>1</v>
      </c>
    </row>
    <row r="32" spans="2:66" ht="11.25" customHeight="1">
      <c r="B32" s="11" t="str">
        <f t="shared" si="25"/>
        <v>-</v>
      </c>
      <c r="C32" s="11">
        <f t="shared" si="26"/>
        <v>0</v>
      </c>
      <c r="D32" s="11">
        <f t="shared" si="41"/>
        <v>0</v>
      </c>
      <c r="E32" s="1">
        <f t="shared" si="42"/>
        <v>1</v>
      </c>
      <c r="F32" s="79">
        <f t="shared" si="0"/>
      </c>
      <c r="G32" s="11">
        <f t="shared" si="1"/>
      </c>
      <c r="H32" s="1">
        <f t="shared" si="2"/>
      </c>
      <c r="I32" s="1">
        <f t="shared" si="3"/>
      </c>
      <c r="J32" s="1">
        <f t="shared" si="4"/>
      </c>
      <c r="K32" s="1">
        <f t="shared" si="5"/>
      </c>
      <c r="L32" s="1">
        <f t="shared" si="6"/>
      </c>
      <c r="M32" s="1">
        <f t="shared" si="7"/>
      </c>
      <c r="N32" s="1">
        <f t="shared" si="8"/>
      </c>
      <c r="O32" s="1">
        <f t="shared" si="46"/>
        <v>0</v>
      </c>
      <c r="P32" s="1">
        <f t="shared" si="47"/>
        <v>7</v>
      </c>
      <c r="Q32" s="1">
        <f t="shared" si="27"/>
      </c>
      <c r="R32" s="1">
        <f t="shared" si="9"/>
      </c>
      <c r="T32" s="94">
        <f t="shared" si="28"/>
      </c>
      <c r="U32" s="94">
        <f t="shared" si="29"/>
      </c>
      <c r="V32" s="94">
        <f t="shared" si="10"/>
      </c>
      <c r="W32" s="94">
        <f t="shared" si="48"/>
        <v>2</v>
      </c>
      <c r="X32" s="10">
        <f t="shared" si="49"/>
      </c>
      <c r="Y32" s="10" t="e">
        <f t="shared" si="11"/>
        <v>#VALUE!</v>
      </c>
      <c r="Z32" s="10">
        <f t="shared" si="12"/>
      </c>
      <c r="AA32" s="1">
        <f t="shared" si="13"/>
      </c>
      <c r="AB32" s="12">
        <f t="shared" si="50"/>
        <v>0</v>
      </c>
      <c r="AC32" s="12">
        <f t="shared" si="30"/>
        <v>15</v>
      </c>
      <c r="AH32" s="16">
        <f t="shared" si="31"/>
      </c>
      <c r="AJ32" s="13">
        <f t="shared" si="57"/>
      </c>
      <c r="AK32" s="15">
        <f t="shared" si="32"/>
      </c>
      <c r="AO32" s="14">
        <f t="shared" si="33"/>
        <v>1</v>
      </c>
      <c r="AP32" s="12">
        <f t="shared" si="34"/>
        <v>0</v>
      </c>
      <c r="AQ32" s="11">
        <f t="shared" si="14"/>
      </c>
      <c r="AR32" s="11">
        <f t="shared" si="15"/>
      </c>
      <c r="AS32" s="10" t="e">
        <f t="shared" si="35"/>
        <v>#VALUE!</v>
      </c>
      <c r="AT32" s="10">
        <f t="shared" si="51"/>
      </c>
      <c r="AU32" s="1">
        <f t="shared" si="52"/>
        <v>0</v>
      </c>
      <c r="AV32" s="10">
        <f t="shared" si="36"/>
      </c>
      <c r="AW32" s="10">
        <f t="shared" si="37"/>
      </c>
      <c r="AX32" s="10">
        <f t="shared" si="38"/>
      </c>
      <c r="AZ32" s="1">
        <f t="shared" si="16"/>
      </c>
      <c r="BA32" s="11">
        <f t="shared" si="39"/>
      </c>
      <c r="BB32" s="1">
        <f t="shared" si="53"/>
        <v>0</v>
      </c>
      <c r="BC32" s="1">
        <f t="shared" si="54"/>
        <v>4</v>
      </c>
      <c r="BD32" s="1">
        <f t="shared" si="17"/>
      </c>
      <c r="BE32" s="1">
        <f t="shared" si="18"/>
      </c>
      <c r="BF32" s="1">
        <f t="shared" si="19"/>
      </c>
      <c r="BG32" s="1">
        <f t="shared" si="20"/>
      </c>
      <c r="BH32" s="1">
        <f t="shared" si="21"/>
      </c>
      <c r="BI32" s="1">
        <f t="shared" si="22"/>
      </c>
      <c r="BJ32" s="1">
        <f t="shared" si="23"/>
      </c>
      <c r="BK32" s="1">
        <f t="shared" si="24"/>
      </c>
      <c r="BL32" s="1">
        <f t="shared" si="40"/>
      </c>
      <c r="BM32" s="1">
        <f t="shared" si="55"/>
        <v>0</v>
      </c>
      <c r="BN32" s="1">
        <f t="shared" si="56"/>
        <v>1</v>
      </c>
    </row>
    <row r="33" spans="2:66" ht="11.25" customHeight="1">
      <c r="B33" s="11" t="str">
        <f t="shared" si="25"/>
        <v>-</v>
      </c>
      <c r="C33" s="11">
        <f t="shared" si="26"/>
        <v>0</v>
      </c>
      <c r="D33" s="11">
        <f t="shared" si="41"/>
        <v>0</v>
      </c>
      <c r="E33" s="1">
        <f t="shared" si="42"/>
        <v>1</v>
      </c>
      <c r="F33" s="79">
        <f t="shared" si="0"/>
      </c>
      <c r="G33" s="11">
        <f t="shared" si="1"/>
      </c>
      <c r="H33" s="1">
        <f t="shared" si="2"/>
      </c>
      <c r="I33" s="1">
        <f t="shared" si="3"/>
      </c>
      <c r="J33" s="1">
        <f t="shared" si="4"/>
      </c>
      <c r="K33" s="1">
        <f t="shared" si="5"/>
      </c>
      <c r="L33" s="1">
        <f t="shared" si="6"/>
      </c>
      <c r="M33" s="1">
        <f t="shared" si="7"/>
      </c>
      <c r="N33" s="1">
        <f t="shared" si="8"/>
      </c>
      <c r="O33" s="1">
        <f t="shared" si="46"/>
        <v>0</v>
      </c>
      <c r="P33" s="1">
        <f t="shared" si="47"/>
        <v>7</v>
      </c>
      <c r="Q33" s="1">
        <f t="shared" si="27"/>
      </c>
      <c r="R33" s="1">
        <f t="shared" si="9"/>
      </c>
      <c r="T33" s="94">
        <f t="shared" si="28"/>
      </c>
      <c r="U33" s="94">
        <f t="shared" si="29"/>
      </c>
      <c r="V33" s="94">
        <f t="shared" si="10"/>
      </c>
      <c r="W33" s="94">
        <f t="shared" si="48"/>
        <v>2</v>
      </c>
      <c r="X33" s="10">
        <f t="shared" si="49"/>
      </c>
      <c r="Y33" s="10" t="e">
        <f t="shared" si="11"/>
        <v>#VALUE!</v>
      </c>
      <c r="Z33" s="10">
        <f t="shared" si="12"/>
      </c>
      <c r="AA33" s="1">
        <f t="shared" si="13"/>
      </c>
      <c r="AB33" s="12">
        <f t="shared" si="50"/>
        <v>0</v>
      </c>
      <c r="AC33" s="12">
        <f t="shared" si="30"/>
        <v>15</v>
      </c>
      <c r="AH33" s="16">
        <f t="shared" si="31"/>
      </c>
      <c r="AJ33" s="13">
        <f t="shared" si="57"/>
      </c>
      <c r="AK33" s="15">
        <f t="shared" si="32"/>
      </c>
      <c r="AO33" s="14">
        <f t="shared" si="33"/>
        <v>1</v>
      </c>
      <c r="AP33" s="12">
        <f t="shared" si="34"/>
        <v>0</v>
      </c>
      <c r="AQ33" s="11">
        <f t="shared" si="14"/>
      </c>
      <c r="AR33" s="11">
        <f t="shared" si="15"/>
      </c>
      <c r="AS33" s="10" t="e">
        <f t="shared" si="35"/>
        <v>#VALUE!</v>
      </c>
      <c r="AT33" s="10">
        <f t="shared" si="51"/>
      </c>
      <c r="AU33" s="1">
        <f t="shared" si="52"/>
        <v>0</v>
      </c>
      <c r="AV33" s="10">
        <f t="shared" si="36"/>
      </c>
      <c r="AW33" s="10">
        <f t="shared" si="37"/>
      </c>
      <c r="AX33" s="10">
        <f t="shared" si="38"/>
      </c>
      <c r="AZ33" s="1">
        <f t="shared" si="16"/>
      </c>
      <c r="BA33" s="11">
        <f t="shared" si="39"/>
      </c>
      <c r="BB33" s="1">
        <f t="shared" si="53"/>
        <v>0</v>
      </c>
      <c r="BC33" s="1">
        <f t="shared" si="54"/>
        <v>4</v>
      </c>
      <c r="BD33" s="1">
        <f t="shared" si="17"/>
      </c>
      <c r="BE33" s="1">
        <f t="shared" si="18"/>
      </c>
      <c r="BF33" s="1">
        <f t="shared" si="19"/>
      </c>
      <c r="BG33" s="1">
        <f t="shared" si="20"/>
      </c>
      <c r="BH33" s="1">
        <f t="shared" si="21"/>
      </c>
      <c r="BI33" s="1">
        <f t="shared" si="22"/>
      </c>
      <c r="BJ33" s="1">
        <f t="shared" si="23"/>
      </c>
      <c r="BK33" s="1">
        <f t="shared" si="24"/>
      </c>
      <c r="BL33" s="1">
        <f t="shared" si="40"/>
      </c>
      <c r="BM33" s="1">
        <f t="shared" si="55"/>
        <v>0</v>
      </c>
      <c r="BN33" s="1">
        <f t="shared" si="56"/>
        <v>1</v>
      </c>
    </row>
    <row r="34" spans="2:66" ht="11.25" customHeight="1">
      <c r="B34" s="11" t="str">
        <f t="shared" si="25"/>
        <v>-</v>
      </c>
      <c r="C34" s="11">
        <f t="shared" si="26"/>
        <v>0</v>
      </c>
      <c r="D34" s="11">
        <f t="shared" si="41"/>
        <v>0</v>
      </c>
      <c r="E34" s="1">
        <f t="shared" si="42"/>
        <v>1</v>
      </c>
      <c r="F34" s="79">
        <f t="shared" si="0"/>
      </c>
      <c r="G34" s="11">
        <f t="shared" si="1"/>
      </c>
      <c r="H34" s="1">
        <f t="shared" si="2"/>
      </c>
      <c r="I34" s="1">
        <f t="shared" si="3"/>
      </c>
      <c r="J34" s="1">
        <f t="shared" si="4"/>
      </c>
      <c r="K34" s="1">
        <f t="shared" si="5"/>
      </c>
      <c r="L34" s="1">
        <f t="shared" si="6"/>
      </c>
      <c r="M34" s="1">
        <f t="shared" si="7"/>
      </c>
      <c r="N34" s="1">
        <f t="shared" si="8"/>
      </c>
      <c r="O34" s="1">
        <f t="shared" si="46"/>
        <v>0</v>
      </c>
      <c r="P34" s="1">
        <f t="shared" si="47"/>
        <v>7</v>
      </c>
      <c r="Q34" s="1">
        <f t="shared" si="27"/>
      </c>
      <c r="R34" s="1">
        <f t="shared" si="9"/>
      </c>
      <c r="T34" s="94">
        <f t="shared" si="28"/>
      </c>
      <c r="U34" s="94">
        <f t="shared" si="29"/>
      </c>
      <c r="V34" s="94">
        <f t="shared" si="10"/>
      </c>
      <c r="W34" s="94">
        <f t="shared" si="48"/>
        <v>2</v>
      </c>
      <c r="X34" s="10">
        <f t="shared" si="49"/>
      </c>
      <c r="Y34" s="10" t="e">
        <f t="shared" si="11"/>
        <v>#VALUE!</v>
      </c>
      <c r="Z34" s="10">
        <f t="shared" si="12"/>
      </c>
      <c r="AA34" s="1">
        <f t="shared" si="13"/>
      </c>
      <c r="AB34" s="12">
        <f t="shared" si="50"/>
        <v>0</v>
      </c>
      <c r="AC34" s="12">
        <f t="shared" si="30"/>
        <v>15</v>
      </c>
      <c r="AH34" s="16">
        <f t="shared" si="31"/>
      </c>
      <c r="AJ34" s="13">
        <f t="shared" si="57"/>
      </c>
      <c r="AK34" s="15">
        <f t="shared" si="32"/>
      </c>
      <c r="AO34" s="14">
        <f t="shared" si="33"/>
        <v>1</v>
      </c>
      <c r="AP34" s="12">
        <f t="shared" si="34"/>
        <v>0</v>
      </c>
      <c r="AQ34" s="11">
        <f t="shared" si="14"/>
      </c>
      <c r="AR34" s="11">
        <f t="shared" si="15"/>
      </c>
      <c r="AS34" s="10" t="e">
        <f t="shared" si="35"/>
        <v>#VALUE!</v>
      </c>
      <c r="AT34" s="10">
        <f t="shared" si="51"/>
      </c>
      <c r="AU34" s="1">
        <f t="shared" si="52"/>
        <v>0</v>
      </c>
      <c r="AV34" s="10">
        <f t="shared" si="36"/>
      </c>
      <c r="AW34" s="10">
        <f t="shared" si="37"/>
      </c>
      <c r="AX34" s="10">
        <f t="shared" si="38"/>
      </c>
      <c r="AZ34" s="1">
        <f t="shared" si="16"/>
      </c>
      <c r="BA34" s="11">
        <f t="shared" si="39"/>
      </c>
      <c r="BB34" s="1">
        <f t="shared" si="53"/>
        <v>0</v>
      </c>
      <c r="BC34" s="1">
        <f t="shared" si="54"/>
        <v>4</v>
      </c>
      <c r="BD34" s="1">
        <f t="shared" si="17"/>
      </c>
      <c r="BE34" s="1">
        <f t="shared" si="18"/>
      </c>
      <c r="BF34" s="1">
        <f t="shared" si="19"/>
      </c>
      <c r="BG34" s="1">
        <f t="shared" si="20"/>
      </c>
      <c r="BH34" s="1">
        <f t="shared" si="21"/>
      </c>
      <c r="BI34" s="1">
        <f t="shared" si="22"/>
      </c>
      <c r="BJ34" s="1">
        <f t="shared" si="23"/>
      </c>
      <c r="BK34" s="1">
        <f t="shared" si="24"/>
      </c>
      <c r="BL34" s="1">
        <f t="shared" si="40"/>
      </c>
      <c r="BM34" s="1">
        <f t="shared" si="55"/>
        <v>0</v>
      </c>
      <c r="BN34" s="1">
        <f t="shared" si="56"/>
        <v>1</v>
      </c>
    </row>
    <row r="35" spans="2:66" ht="11.25" customHeight="1">
      <c r="B35" s="11" t="str">
        <f t="shared" si="25"/>
        <v>-</v>
      </c>
      <c r="C35" s="11">
        <f t="shared" si="26"/>
        <v>0</v>
      </c>
      <c r="D35" s="11">
        <f t="shared" si="41"/>
        <v>0</v>
      </c>
      <c r="E35" s="1">
        <f t="shared" si="42"/>
        <v>1</v>
      </c>
      <c r="F35" s="79">
        <f t="shared" si="0"/>
      </c>
      <c r="G35" s="11">
        <f t="shared" si="1"/>
      </c>
      <c r="H35" s="1">
        <f t="shared" si="2"/>
      </c>
      <c r="I35" s="1">
        <f t="shared" si="3"/>
      </c>
      <c r="J35" s="1">
        <f t="shared" si="4"/>
      </c>
      <c r="K35" s="1">
        <f t="shared" si="5"/>
      </c>
      <c r="L35" s="1">
        <f t="shared" si="6"/>
      </c>
      <c r="M35" s="1">
        <f t="shared" si="7"/>
      </c>
      <c r="N35" s="1">
        <f t="shared" si="8"/>
      </c>
      <c r="O35" s="1">
        <f t="shared" si="46"/>
        <v>0</v>
      </c>
      <c r="P35" s="1">
        <f t="shared" si="47"/>
        <v>7</v>
      </c>
      <c r="Q35" s="1">
        <f t="shared" si="27"/>
      </c>
      <c r="R35" s="1">
        <f t="shared" si="9"/>
      </c>
      <c r="T35" s="94">
        <f t="shared" si="28"/>
      </c>
      <c r="U35" s="94">
        <f t="shared" si="29"/>
      </c>
      <c r="V35" s="94">
        <f t="shared" si="10"/>
      </c>
      <c r="W35" s="94">
        <f t="shared" si="48"/>
        <v>2</v>
      </c>
      <c r="X35" s="10">
        <f t="shared" si="49"/>
      </c>
      <c r="Y35" s="10" t="e">
        <f t="shared" si="11"/>
        <v>#VALUE!</v>
      </c>
      <c r="Z35" s="10">
        <f t="shared" si="12"/>
      </c>
      <c r="AA35" s="1">
        <f t="shared" si="13"/>
      </c>
      <c r="AB35" s="12">
        <f t="shared" si="50"/>
        <v>0</v>
      </c>
      <c r="AC35" s="12">
        <f t="shared" si="30"/>
        <v>15</v>
      </c>
      <c r="AH35" s="16">
        <f t="shared" si="31"/>
      </c>
      <c r="AI35" s="41"/>
      <c r="AJ35" s="13">
        <f t="shared" si="57"/>
      </c>
      <c r="AK35" s="15">
        <f t="shared" si="32"/>
      </c>
      <c r="AO35" s="14">
        <f t="shared" si="33"/>
        <v>1</v>
      </c>
      <c r="AP35" s="12">
        <f t="shared" si="34"/>
        <v>0</v>
      </c>
      <c r="AQ35" s="11">
        <f t="shared" si="14"/>
      </c>
      <c r="AR35" s="11">
        <f t="shared" si="15"/>
      </c>
      <c r="AS35" s="10" t="e">
        <f t="shared" si="35"/>
        <v>#VALUE!</v>
      </c>
      <c r="AT35" s="10">
        <f t="shared" si="51"/>
      </c>
      <c r="AU35" s="1">
        <f t="shared" si="52"/>
        <v>0</v>
      </c>
      <c r="AV35" s="10">
        <f t="shared" si="36"/>
      </c>
      <c r="AW35" s="10">
        <f t="shared" si="37"/>
      </c>
      <c r="AX35" s="10">
        <f t="shared" si="38"/>
      </c>
      <c r="AZ35" s="1">
        <f t="shared" si="16"/>
      </c>
      <c r="BA35" s="11">
        <f t="shared" si="39"/>
      </c>
      <c r="BB35" s="1">
        <f t="shared" si="53"/>
        <v>0</v>
      </c>
      <c r="BC35" s="1">
        <f t="shared" si="54"/>
        <v>4</v>
      </c>
      <c r="BD35" s="1">
        <f t="shared" si="17"/>
      </c>
      <c r="BE35" s="1">
        <f t="shared" si="18"/>
      </c>
      <c r="BF35" s="1">
        <f t="shared" si="19"/>
      </c>
      <c r="BG35" s="1">
        <f t="shared" si="20"/>
      </c>
      <c r="BH35" s="1">
        <f t="shared" si="21"/>
      </c>
      <c r="BI35" s="1">
        <f t="shared" si="22"/>
      </c>
      <c r="BJ35" s="1">
        <f t="shared" si="23"/>
      </c>
      <c r="BK35" s="1">
        <f t="shared" si="24"/>
      </c>
      <c r="BL35" s="1">
        <f t="shared" si="40"/>
      </c>
      <c r="BM35" s="1">
        <f t="shared" si="55"/>
        <v>0</v>
      </c>
      <c r="BN35" s="1">
        <f t="shared" si="56"/>
        <v>1</v>
      </c>
    </row>
    <row r="36" spans="2:66" ht="11.25" customHeight="1">
      <c r="B36" s="11" t="str">
        <f t="shared" si="25"/>
        <v>-</v>
      </c>
      <c r="C36" s="11">
        <f t="shared" si="26"/>
        <v>0</v>
      </c>
      <c r="D36" s="11">
        <f t="shared" si="41"/>
        <v>0</v>
      </c>
      <c r="E36" s="1">
        <f t="shared" si="42"/>
        <v>1</v>
      </c>
      <c r="F36" s="79">
        <f t="shared" si="0"/>
      </c>
      <c r="G36" s="11">
        <f t="shared" si="1"/>
      </c>
      <c r="H36" s="1">
        <f t="shared" si="2"/>
      </c>
      <c r="I36" s="1">
        <f t="shared" si="3"/>
      </c>
      <c r="J36" s="1">
        <f t="shared" si="4"/>
      </c>
      <c r="K36" s="1">
        <f t="shared" si="5"/>
      </c>
      <c r="L36" s="1">
        <f t="shared" si="6"/>
      </c>
      <c r="M36" s="1">
        <f t="shared" si="7"/>
      </c>
      <c r="N36" s="1">
        <f t="shared" si="8"/>
      </c>
      <c r="O36" s="1">
        <f t="shared" si="46"/>
        <v>0</v>
      </c>
      <c r="P36" s="1">
        <f t="shared" si="47"/>
        <v>7</v>
      </c>
      <c r="Q36" s="1">
        <f t="shared" si="27"/>
      </c>
      <c r="R36" s="1">
        <f t="shared" si="9"/>
      </c>
      <c r="T36" s="94">
        <f t="shared" si="28"/>
      </c>
      <c r="U36" s="94">
        <f t="shared" si="29"/>
      </c>
      <c r="V36" s="94">
        <f t="shared" si="10"/>
      </c>
      <c r="W36" s="94">
        <f t="shared" si="48"/>
        <v>2</v>
      </c>
      <c r="X36" s="10">
        <f t="shared" si="49"/>
      </c>
      <c r="Y36" s="10" t="e">
        <f t="shared" si="11"/>
        <v>#VALUE!</v>
      </c>
      <c r="Z36" s="10">
        <f t="shared" si="12"/>
      </c>
      <c r="AA36" s="1">
        <f t="shared" si="13"/>
      </c>
      <c r="AB36" s="12">
        <f t="shared" si="50"/>
        <v>0</v>
      </c>
      <c r="AC36" s="12">
        <f t="shared" si="30"/>
        <v>15</v>
      </c>
      <c r="AH36" s="16">
        <f t="shared" si="31"/>
      </c>
      <c r="AJ36" s="13">
        <f t="shared" si="57"/>
      </c>
      <c r="AK36" s="15">
        <f t="shared" si="32"/>
      </c>
      <c r="AO36" s="14">
        <f t="shared" si="33"/>
        <v>1</v>
      </c>
      <c r="AP36" s="12">
        <f t="shared" si="34"/>
        <v>0</v>
      </c>
      <c r="AQ36" s="11">
        <f t="shared" si="14"/>
      </c>
      <c r="AR36" s="11">
        <f t="shared" si="15"/>
      </c>
      <c r="AS36" s="10" t="e">
        <f t="shared" si="35"/>
        <v>#VALUE!</v>
      </c>
      <c r="AT36" s="10">
        <f t="shared" si="51"/>
      </c>
      <c r="AU36" s="1">
        <f t="shared" si="52"/>
        <v>0</v>
      </c>
      <c r="AV36" s="10">
        <f t="shared" si="36"/>
      </c>
      <c r="AW36" s="10">
        <f t="shared" si="37"/>
      </c>
      <c r="AX36" s="10">
        <f t="shared" si="38"/>
      </c>
      <c r="AZ36" s="1">
        <f t="shared" si="16"/>
      </c>
      <c r="BA36" s="11">
        <f t="shared" si="39"/>
      </c>
      <c r="BB36" s="1">
        <f t="shared" si="53"/>
        <v>0</v>
      </c>
      <c r="BC36" s="1">
        <f t="shared" si="54"/>
        <v>4</v>
      </c>
      <c r="BD36" s="1">
        <f t="shared" si="17"/>
      </c>
      <c r="BE36" s="1">
        <f t="shared" si="18"/>
      </c>
      <c r="BF36" s="1">
        <f t="shared" si="19"/>
      </c>
      <c r="BG36" s="1">
        <f t="shared" si="20"/>
      </c>
      <c r="BH36" s="1">
        <f t="shared" si="21"/>
      </c>
      <c r="BI36" s="1">
        <f t="shared" si="22"/>
      </c>
      <c r="BJ36" s="1">
        <f t="shared" si="23"/>
      </c>
      <c r="BK36" s="1">
        <f t="shared" si="24"/>
      </c>
      <c r="BL36" s="1">
        <f t="shared" si="40"/>
      </c>
      <c r="BM36" s="1">
        <f t="shared" si="55"/>
        <v>0</v>
      </c>
      <c r="BN36" s="1">
        <f t="shared" si="56"/>
        <v>1</v>
      </c>
    </row>
    <row r="37" spans="2:66" ht="11.25" customHeight="1">
      <c r="B37" s="11" t="str">
        <f t="shared" si="25"/>
        <v>-</v>
      </c>
      <c r="C37" s="11">
        <f t="shared" si="26"/>
        <v>0</v>
      </c>
      <c r="D37" s="11">
        <f t="shared" si="41"/>
        <v>0</v>
      </c>
      <c r="E37" s="1">
        <f t="shared" si="42"/>
        <v>1</v>
      </c>
      <c r="F37" s="79">
        <f t="shared" si="0"/>
      </c>
      <c r="G37" s="11">
        <f t="shared" si="1"/>
      </c>
      <c r="H37" s="1">
        <f t="shared" si="2"/>
      </c>
      <c r="I37" s="1">
        <f t="shared" si="3"/>
      </c>
      <c r="J37" s="1">
        <f t="shared" si="4"/>
      </c>
      <c r="K37" s="1">
        <f t="shared" si="5"/>
      </c>
      <c r="L37" s="1">
        <f t="shared" si="6"/>
      </c>
      <c r="M37" s="1">
        <f t="shared" si="7"/>
      </c>
      <c r="N37" s="1">
        <f t="shared" si="8"/>
      </c>
      <c r="O37" s="1">
        <f t="shared" si="46"/>
        <v>0</v>
      </c>
      <c r="P37" s="1">
        <f t="shared" si="47"/>
        <v>7</v>
      </c>
      <c r="Q37" s="1">
        <f t="shared" si="27"/>
      </c>
      <c r="R37" s="1">
        <f t="shared" si="9"/>
      </c>
      <c r="T37" s="94">
        <f t="shared" si="28"/>
      </c>
      <c r="U37" s="94">
        <f t="shared" si="29"/>
      </c>
      <c r="V37" s="94">
        <f t="shared" si="10"/>
      </c>
      <c r="W37" s="94">
        <f t="shared" si="48"/>
        <v>2</v>
      </c>
      <c r="X37" s="10">
        <f t="shared" si="49"/>
      </c>
      <c r="Y37" s="10" t="e">
        <f t="shared" si="11"/>
        <v>#VALUE!</v>
      </c>
      <c r="Z37" s="10">
        <f t="shared" si="12"/>
      </c>
      <c r="AA37" s="1">
        <f t="shared" si="13"/>
      </c>
      <c r="AB37" s="12">
        <f t="shared" si="50"/>
        <v>0</v>
      </c>
      <c r="AC37" s="12">
        <f t="shared" si="30"/>
        <v>15</v>
      </c>
      <c r="AH37" s="16">
        <f t="shared" si="31"/>
      </c>
      <c r="AJ37" s="13">
        <f t="shared" si="57"/>
      </c>
      <c r="AK37" s="15">
        <f t="shared" si="32"/>
      </c>
      <c r="AO37" s="14">
        <f t="shared" si="33"/>
        <v>1</v>
      </c>
      <c r="AP37" s="12">
        <f t="shared" si="34"/>
        <v>0</v>
      </c>
      <c r="AQ37" s="11">
        <f t="shared" si="14"/>
      </c>
      <c r="AR37" s="11">
        <f t="shared" si="15"/>
      </c>
      <c r="AS37" s="10" t="e">
        <f t="shared" si="35"/>
        <v>#VALUE!</v>
      </c>
      <c r="AT37" s="10">
        <f t="shared" si="51"/>
      </c>
      <c r="AU37" s="1">
        <f t="shared" si="52"/>
        <v>0</v>
      </c>
      <c r="AV37" s="10">
        <f t="shared" si="36"/>
      </c>
      <c r="AW37" s="10">
        <f t="shared" si="37"/>
      </c>
      <c r="AX37" s="10">
        <f t="shared" si="38"/>
      </c>
      <c r="AZ37" s="1">
        <f t="shared" si="16"/>
      </c>
      <c r="BA37" s="11">
        <f t="shared" si="39"/>
      </c>
      <c r="BB37" s="1">
        <f t="shared" si="53"/>
        <v>0</v>
      </c>
      <c r="BC37" s="1">
        <f t="shared" si="54"/>
        <v>4</v>
      </c>
      <c r="BD37" s="1">
        <f t="shared" si="17"/>
      </c>
      <c r="BE37" s="1">
        <f t="shared" si="18"/>
      </c>
      <c r="BF37" s="1">
        <f t="shared" si="19"/>
      </c>
      <c r="BG37" s="1">
        <f t="shared" si="20"/>
      </c>
      <c r="BH37" s="1">
        <f t="shared" si="21"/>
      </c>
      <c r="BI37" s="1">
        <f t="shared" si="22"/>
      </c>
      <c r="BJ37" s="1">
        <f t="shared" si="23"/>
      </c>
      <c r="BK37" s="1">
        <f t="shared" si="24"/>
      </c>
      <c r="BL37" s="1">
        <f t="shared" si="40"/>
      </c>
      <c r="BM37" s="1">
        <f t="shared" si="55"/>
        <v>0</v>
      </c>
      <c r="BN37" s="1">
        <f t="shared" si="56"/>
        <v>1</v>
      </c>
    </row>
    <row r="38" spans="2:66" ht="11.25" customHeight="1">
      <c r="B38" s="11" t="str">
        <f t="shared" si="25"/>
        <v>-</v>
      </c>
      <c r="C38" s="11">
        <f t="shared" si="26"/>
        <v>0</v>
      </c>
      <c r="D38" s="11">
        <f t="shared" si="41"/>
        <v>0</v>
      </c>
      <c r="E38" s="1">
        <f t="shared" si="42"/>
        <v>1</v>
      </c>
      <c r="F38" s="79">
        <f t="shared" si="0"/>
      </c>
      <c r="G38" s="11">
        <f t="shared" si="1"/>
      </c>
      <c r="H38" s="1">
        <f t="shared" si="2"/>
      </c>
      <c r="I38" s="1">
        <f t="shared" si="3"/>
      </c>
      <c r="J38" s="1">
        <f t="shared" si="4"/>
      </c>
      <c r="K38" s="1">
        <f t="shared" si="5"/>
      </c>
      <c r="L38" s="1">
        <f t="shared" si="6"/>
      </c>
      <c r="M38" s="1">
        <f t="shared" si="7"/>
      </c>
      <c r="N38" s="1">
        <f t="shared" si="8"/>
      </c>
      <c r="O38" s="1">
        <f t="shared" si="46"/>
        <v>0</v>
      </c>
      <c r="P38" s="1">
        <f t="shared" si="47"/>
        <v>7</v>
      </c>
      <c r="Q38" s="1">
        <f t="shared" si="27"/>
      </c>
      <c r="R38" s="1">
        <f t="shared" si="9"/>
      </c>
      <c r="T38" s="94">
        <f t="shared" si="28"/>
      </c>
      <c r="U38" s="94">
        <f t="shared" si="29"/>
      </c>
      <c r="V38" s="94">
        <f t="shared" si="10"/>
      </c>
      <c r="W38" s="94">
        <f t="shared" si="48"/>
        <v>2</v>
      </c>
      <c r="X38" s="10">
        <f t="shared" si="49"/>
      </c>
      <c r="Y38" s="10" t="e">
        <f t="shared" si="11"/>
        <v>#VALUE!</v>
      </c>
      <c r="Z38" s="10">
        <f t="shared" si="12"/>
      </c>
      <c r="AA38" s="1">
        <f t="shared" si="13"/>
      </c>
      <c r="AB38" s="12">
        <f t="shared" si="50"/>
        <v>0</v>
      </c>
      <c r="AC38" s="12">
        <f t="shared" si="30"/>
        <v>15</v>
      </c>
      <c r="AH38" s="16">
        <f t="shared" si="31"/>
      </c>
      <c r="AJ38" s="13">
        <f t="shared" si="57"/>
      </c>
      <c r="AK38" s="15">
        <f t="shared" si="32"/>
      </c>
      <c r="AO38" s="14">
        <f t="shared" si="33"/>
        <v>1</v>
      </c>
      <c r="AP38" s="12">
        <f t="shared" si="34"/>
        <v>0</v>
      </c>
      <c r="AQ38" s="11">
        <f t="shared" si="14"/>
      </c>
      <c r="AR38" s="11">
        <f t="shared" si="15"/>
      </c>
      <c r="AS38" s="10" t="e">
        <f t="shared" si="35"/>
        <v>#VALUE!</v>
      </c>
      <c r="AT38" s="10">
        <f t="shared" si="51"/>
      </c>
      <c r="AU38" s="1">
        <f t="shared" si="52"/>
        <v>0</v>
      </c>
      <c r="AV38" s="10">
        <f t="shared" si="36"/>
      </c>
      <c r="AW38" s="10">
        <f t="shared" si="37"/>
      </c>
      <c r="AX38" s="10">
        <f t="shared" si="38"/>
      </c>
      <c r="AZ38" s="1">
        <f t="shared" si="16"/>
      </c>
      <c r="BA38" s="11">
        <f t="shared" si="39"/>
      </c>
      <c r="BB38" s="1">
        <f t="shared" si="53"/>
        <v>0</v>
      </c>
      <c r="BC38" s="1">
        <f t="shared" si="54"/>
        <v>4</v>
      </c>
      <c r="BD38" s="1">
        <f t="shared" si="17"/>
      </c>
      <c r="BE38" s="1">
        <f t="shared" si="18"/>
      </c>
      <c r="BF38" s="1">
        <f t="shared" si="19"/>
      </c>
      <c r="BG38" s="1">
        <f t="shared" si="20"/>
      </c>
      <c r="BH38" s="1">
        <f t="shared" si="21"/>
      </c>
      <c r="BI38" s="1">
        <f t="shared" si="22"/>
      </c>
      <c r="BJ38" s="1">
        <f t="shared" si="23"/>
      </c>
      <c r="BK38" s="1">
        <f t="shared" si="24"/>
      </c>
      <c r="BL38" s="1">
        <f t="shared" si="40"/>
      </c>
      <c r="BM38" s="1">
        <f t="shared" si="55"/>
        <v>0</v>
      </c>
      <c r="BN38" s="1">
        <f t="shared" si="56"/>
        <v>1</v>
      </c>
    </row>
    <row r="39" spans="2:66" ht="11.25" customHeight="1">
      <c r="B39" s="11" t="str">
        <f t="shared" si="25"/>
        <v>-</v>
      </c>
      <c r="C39" s="11">
        <f t="shared" si="26"/>
        <v>0</v>
      </c>
      <c r="D39" s="11">
        <f t="shared" si="41"/>
        <v>0</v>
      </c>
      <c r="E39" s="1">
        <f t="shared" si="42"/>
        <v>1</v>
      </c>
      <c r="F39" s="79">
        <f t="shared" si="0"/>
      </c>
      <c r="G39" s="11">
        <f t="shared" si="1"/>
      </c>
      <c r="H39" s="1">
        <f t="shared" si="2"/>
      </c>
      <c r="I39" s="1">
        <f t="shared" si="3"/>
      </c>
      <c r="J39" s="1">
        <f t="shared" si="4"/>
      </c>
      <c r="K39" s="1">
        <f t="shared" si="5"/>
      </c>
      <c r="L39" s="1">
        <f t="shared" si="6"/>
      </c>
      <c r="M39" s="1">
        <f t="shared" si="7"/>
      </c>
      <c r="N39" s="1">
        <f t="shared" si="8"/>
      </c>
      <c r="O39" s="1">
        <f t="shared" si="46"/>
        <v>0</v>
      </c>
      <c r="P39" s="1">
        <f t="shared" si="47"/>
        <v>7</v>
      </c>
      <c r="Q39" s="1">
        <f t="shared" si="27"/>
      </c>
      <c r="R39" s="1">
        <f t="shared" si="9"/>
      </c>
      <c r="T39" s="94">
        <f t="shared" si="28"/>
      </c>
      <c r="U39" s="94">
        <f t="shared" si="29"/>
      </c>
      <c r="V39" s="94">
        <f t="shared" si="10"/>
      </c>
      <c r="W39" s="94">
        <f t="shared" si="48"/>
        <v>2</v>
      </c>
      <c r="X39" s="10">
        <f t="shared" si="49"/>
      </c>
      <c r="Y39" s="10" t="e">
        <f t="shared" si="11"/>
        <v>#VALUE!</v>
      </c>
      <c r="Z39" s="10">
        <f t="shared" si="12"/>
      </c>
      <c r="AA39" s="1">
        <f t="shared" si="13"/>
      </c>
      <c r="AB39" s="12">
        <f t="shared" si="50"/>
        <v>0</v>
      </c>
      <c r="AC39" s="12">
        <f t="shared" si="30"/>
        <v>15</v>
      </c>
      <c r="AH39" s="16">
        <f t="shared" si="31"/>
      </c>
      <c r="AJ39" s="13">
        <f t="shared" si="57"/>
      </c>
      <c r="AK39" s="15">
        <f t="shared" si="32"/>
      </c>
      <c r="AO39" s="14">
        <f t="shared" si="33"/>
        <v>1</v>
      </c>
      <c r="AP39" s="12">
        <f t="shared" si="34"/>
        <v>0</v>
      </c>
      <c r="AQ39" s="11">
        <f t="shared" si="14"/>
      </c>
      <c r="AR39" s="11">
        <f t="shared" si="15"/>
      </c>
      <c r="AS39" s="10" t="e">
        <f t="shared" si="35"/>
        <v>#VALUE!</v>
      </c>
      <c r="AT39" s="10">
        <f t="shared" si="51"/>
      </c>
      <c r="AU39" s="1">
        <f t="shared" si="52"/>
        <v>0</v>
      </c>
      <c r="AV39" s="10">
        <f t="shared" si="36"/>
      </c>
      <c r="AW39" s="10">
        <f t="shared" si="37"/>
      </c>
      <c r="AX39" s="10">
        <f t="shared" si="38"/>
      </c>
      <c r="AZ39" s="1">
        <f t="shared" si="16"/>
      </c>
      <c r="BA39" s="11">
        <f t="shared" si="39"/>
      </c>
      <c r="BB39" s="1">
        <f t="shared" si="53"/>
        <v>0</v>
      </c>
      <c r="BC39" s="1">
        <f t="shared" si="54"/>
        <v>4</v>
      </c>
      <c r="BD39" s="1">
        <f t="shared" si="17"/>
      </c>
      <c r="BE39" s="1">
        <f t="shared" si="18"/>
      </c>
      <c r="BF39" s="1">
        <f t="shared" si="19"/>
      </c>
      <c r="BG39" s="1">
        <f t="shared" si="20"/>
      </c>
      <c r="BH39" s="1">
        <f t="shared" si="21"/>
      </c>
      <c r="BI39" s="1">
        <f t="shared" si="22"/>
      </c>
      <c r="BJ39" s="1">
        <f t="shared" si="23"/>
      </c>
      <c r="BK39" s="1">
        <f t="shared" si="24"/>
      </c>
      <c r="BL39" s="1">
        <f t="shared" si="40"/>
      </c>
      <c r="BM39" s="1">
        <f t="shared" si="55"/>
        <v>0</v>
      </c>
      <c r="BN39" s="1">
        <f t="shared" si="56"/>
        <v>1</v>
      </c>
    </row>
    <row r="40" spans="2:66" ht="11.25" customHeight="1">
      <c r="B40" s="11" t="str">
        <f t="shared" si="25"/>
        <v>-</v>
      </c>
      <c r="C40" s="11">
        <f t="shared" si="26"/>
        <v>0</v>
      </c>
      <c r="D40" s="11">
        <f t="shared" si="41"/>
        <v>0</v>
      </c>
      <c r="E40" s="1">
        <f t="shared" si="42"/>
        <v>1</v>
      </c>
      <c r="F40" s="79">
        <f t="shared" si="0"/>
      </c>
      <c r="G40" s="11">
        <f t="shared" si="1"/>
      </c>
      <c r="H40" s="1">
        <f t="shared" si="2"/>
      </c>
      <c r="I40" s="1">
        <f t="shared" si="3"/>
      </c>
      <c r="J40" s="1">
        <f t="shared" si="4"/>
      </c>
      <c r="K40" s="1">
        <f t="shared" si="5"/>
      </c>
      <c r="L40" s="1">
        <f t="shared" si="6"/>
      </c>
      <c r="M40" s="1">
        <f t="shared" si="7"/>
      </c>
      <c r="N40" s="1">
        <f t="shared" si="8"/>
      </c>
      <c r="O40" s="1">
        <f t="shared" si="46"/>
        <v>0</v>
      </c>
      <c r="P40" s="1">
        <f t="shared" si="47"/>
        <v>7</v>
      </c>
      <c r="Q40" s="1">
        <f t="shared" si="27"/>
      </c>
      <c r="R40" s="1">
        <f t="shared" si="9"/>
      </c>
      <c r="T40" s="94">
        <f t="shared" si="28"/>
      </c>
      <c r="U40" s="94">
        <f t="shared" si="29"/>
      </c>
      <c r="V40" s="94">
        <f t="shared" si="10"/>
      </c>
      <c r="W40" s="94">
        <f t="shared" si="48"/>
        <v>2</v>
      </c>
      <c r="X40" s="10">
        <f t="shared" si="49"/>
      </c>
      <c r="Y40" s="10" t="e">
        <f t="shared" si="11"/>
        <v>#VALUE!</v>
      </c>
      <c r="Z40" s="10">
        <f t="shared" si="12"/>
      </c>
      <c r="AA40" s="1">
        <f t="shared" si="13"/>
      </c>
      <c r="AB40" s="12">
        <f t="shared" si="50"/>
        <v>0</v>
      </c>
      <c r="AC40" s="12">
        <f t="shared" si="30"/>
        <v>15</v>
      </c>
      <c r="AH40" s="16">
        <f t="shared" si="31"/>
      </c>
      <c r="AJ40" s="13">
        <f t="shared" si="57"/>
      </c>
      <c r="AK40" s="15">
        <f t="shared" si="32"/>
      </c>
      <c r="AO40" s="14">
        <f t="shared" si="33"/>
        <v>1</v>
      </c>
      <c r="AP40" s="12">
        <f t="shared" si="34"/>
        <v>0</v>
      </c>
      <c r="AQ40" s="11">
        <f t="shared" si="14"/>
      </c>
      <c r="AR40" s="11">
        <f t="shared" si="15"/>
      </c>
      <c r="AS40" s="10" t="e">
        <f t="shared" si="35"/>
        <v>#VALUE!</v>
      </c>
      <c r="AT40" s="10">
        <f t="shared" si="51"/>
      </c>
      <c r="AU40" s="1">
        <f t="shared" si="52"/>
        <v>0</v>
      </c>
      <c r="AV40" s="10">
        <f t="shared" si="36"/>
      </c>
      <c r="AW40" s="10">
        <f t="shared" si="37"/>
      </c>
      <c r="AX40" s="10">
        <f t="shared" si="38"/>
      </c>
      <c r="AZ40" s="1">
        <f t="shared" si="16"/>
      </c>
      <c r="BA40" s="11">
        <f t="shared" si="39"/>
      </c>
      <c r="BB40" s="1">
        <f t="shared" si="53"/>
        <v>0</v>
      </c>
      <c r="BC40" s="1">
        <f t="shared" si="54"/>
        <v>4</v>
      </c>
      <c r="BD40" s="1">
        <f t="shared" si="17"/>
      </c>
      <c r="BE40" s="1">
        <f t="shared" si="18"/>
      </c>
      <c r="BF40" s="1">
        <f t="shared" si="19"/>
      </c>
      <c r="BG40" s="1">
        <f t="shared" si="20"/>
      </c>
      <c r="BH40" s="1">
        <f t="shared" si="21"/>
      </c>
      <c r="BI40" s="1">
        <f t="shared" si="22"/>
      </c>
      <c r="BJ40" s="1">
        <f t="shared" si="23"/>
      </c>
      <c r="BK40" s="1">
        <f t="shared" si="24"/>
      </c>
      <c r="BL40" s="1">
        <f t="shared" si="40"/>
      </c>
      <c r="BM40" s="1">
        <f t="shared" si="55"/>
        <v>0</v>
      </c>
      <c r="BN40" s="1">
        <f t="shared" si="56"/>
        <v>1</v>
      </c>
    </row>
    <row r="41" spans="2:66" ht="11.25" customHeight="1">
      <c r="B41" s="11" t="str">
        <f t="shared" si="25"/>
        <v>-</v>
      </c>
      <c r="C41" s="11">
        <f t="shared" si="26"/>
        <v>0</v>
      </c>
      <c r="D41" s="11">
        <f t="shared" si="41"/>
        <v>0</v>
      </c>
      <c r="E41" s="1">
        <f t="shared" si="42"/>
        <v>1</v>
      </c>
      <c r="F41" s="79">
        <f t="shared" si="0"/>
      </c>
      <c r="G41" s="11">
        <f t="shared" si="1"/>
      </c>
      <c r="H41" s="1">
        <f t="shared" si="2"/>
      </c>
      <c r="I41" s="1">
        <f t="shared" si="3"/>
      </c>
      <c r="J41" s="1">
        <f t="shared" si="4"/>
      </c>
      <c r="K41" s="1">
        <f t="shared" si="5"/>
      </c>
      <c r="L41" s="1">
        <f t="shared" si="6"/>
      </c>
      <c r="M41" s="1">
        <f t="shared" si="7"/>
      </c>
      <c r="N41" s="1">
        <f t="shared" si="8"/>
      </c>
      <c r="O41" s="1">
        <f t="shared" si="46"/>
        <v>0</v>
      </c>
      <c r="P41" s="1">
        <f t="shared" si="47"/>
        <v>7</v>
      </c>
      <c r="Q41" s="1">
        <f t="shared" si="27"/>
      </c>
      <c r="R41" s="1">
        <f t="shared" si="9"/>
      </c>
      <c r="T41" s="94">
        <f t="shared" si="28"/>
      </c>
      <c r="U41" s="94">
        <f t="shared" si="29"/>
      </c>
      <c r="V41" s="94">
        <f t="shared" si="10"/>
      </c>
      <c r="W41" s="94">
        <f t="shared" si="48"/>
        <v>2</v>
      </c>
      <c r="X41" s="10">
        <f t="shared" si="49"/>
      </c>
      <c r="Y41" s="10" t="e">
        <f t="shared" si="11"/>
        <v>#VALUE!</v>
      </c>
      <c r="Z41" s="10">
        <f t="shared" si="12"/>
      </c>
      <c r="AA41" s="1">
        <f t="shared" si="13"/>
      </c>
      <c r="AB41" s="12">
        <f t="shared" si="50"/>
        <v>0</v>
      </c>
      <c r="AC41" s="12">
        <f t="shared" si="30"/>
        <v>15</v>
      </c>
      <c r="AH41" s="16">
        <f t="shared" si="31"/>
      </c>
      <c r="AJ41" s="13">
        <f t="shared" si="57"/>
      </c>
      <c r="AK41" s="15">
        <f t="shared" si="32"/>
      </c>
      <c r="AO41" s="14">
        <f t="shared" si="33"/>
        <v>1</v>
      </c>
      <c r="AP41" s="12">
        <f t="shared" si="34"/>
        <v>0</v>
      </c>
      <c r="AQ41" s="11">
        <f t="shared" si="14"/>
      </c>
      <c r="AR41" s="11">
        <f t="shared" si="15"/>
      </c>
      <c r="AS41" s="10" t="e">
        <f t="shared" si="35"/>
        <v>#VALUE!</v>
      </c>
      <c r="AT41" s="10">
        <f t="shared" si="51"/>
      </c>
      <c r="AU41" s="1">
        <f t="shared" si="52"/>
        <v>0</v>
      </c>
      <c r="AV41" s="10">
        <f t="shared" si="36"/>
      </c>
      <c r="AW41" s="10">
        <f t="shared" si="37"/>
      </c>
      <c r="AX41" s="10">
        <f t="shared" si="38"/>
      </c>
      <c r="AZ41" s="1">
        <f t="shared" si="16"/>
      </c>
      <c r="BA41" s="11">
        <f t="shared" si="39"/>
      </c>
      <c r="BB41" s="1">
        <f t="shared" si="53"/>
        <v>0</v>
      </c>
      <c r="BC41" s="1">
        <f t="shared" si="54"/>
        <v>4</v>
      </c>
      <c r="BD41" s="1">
        <f t="shared" si="17"/>
      </c>
      <c r="BE41" s="1">
        <f t="shared" si="18"/>
      </c>
      <c r="BF41" s="1">
        <f t="shared" si="19"/>
      </c>
      <c r="BG41" s="1">
        <f t="shared" si="20"/>
      </c>
      <c r="BH41" s="1">
        <f t="shared" si="21"/>
      </c>
      <c r="BI41" s="1">
        <f t="shared" si="22"/>
      </c>
      <c r="BJ41" s="1">
        <f t="shared" si="23"/>
      </c>
      <c r="BK41" s="1">
        <f t="shared" si="24"/>
      </c>
      <c r="BL41" s="1">
        <f t="shared" si="40"/>
      </c>
      <c r="BM41" s="1">
        <f t="shared" si="55"/>
        <v>0</v>
      </c>
      <c r="BN41" s="1">
        <f t="shared" si="56"/>
        <v>1</v>
      </c>
    </row>
    <row r="42" spans="2:66" ht="11.25" customHeight="1">
      <c r="B42" s="11" t="str">
        <f t="shared" si="25"/>
        <v>-</v>
      </c>
      <c r="C42" s="11">
        <f t="shared" si="26"/>
        <v>0</v>
      </c>
      <c r="D42" s="11">
        <f t="shared" si="41"/>
        <v>0</v>
      </c>
      <c r="E42" s="1">
        <f t="shared" si="42"/>
        <v>1</v>
      </c>
      <c r="F42" s="79">
        <f t="shared" si="0"/>
      </c>
      <c r="G42" s="11">
        <f t="shared" si="1"/>
      </c>
      <c r="H42" s="1">
        <f t="shared" si="2"/>
      </c>
      <c r="I42" s="1">
        <f t="shared" si="3"/>
      </c>
      <c r="J42" s="1">
        <f t="shared" si="4"/>
      </c>
      <c r="K42" s="1">
        <f t="shared" si="5"/>
      </c>
      <c r="L42" s="1">
        <f t="shared" si="6"/>
      </c>
      <c r="M42" s="1">
        <f t="shared" si="7"/>
      </c>
      <c r="N42" s="1">
        <f t="shared" si="8"/>
      </c>
      <c r="O42" s="1">
        <f t="shared" si="46"/>
        <v>0</v>
      </c>
      <c r="P42" s="1">
        <f t="shared" si="47"/>
        <v>7</v>
      </c>
      <c r="Q42" s="1">
        <f t="shared" si="27"/>
      </c>
      <c r="R42" s="1">
        <f t="shared" si="9"/>
      </c>
      <c r="T42" s="94">
        <f t="shared" si="28"/>
      </c>
      <c r="U42" s="94">
        <f t="shared" si="29"/>
      </c>
      <c r="V42" s="94">
        <f t="shared" si="10"/>
      </c>
      <c r="W42" s="94">
        <f t="shared" si="48"/>
        <v>2</v>
      </c>
      <c r="X42" s="10">
        <f t="shared" si="49"/>
      </c>
      <c r="Y42" s="10" t="e">
        <f t="shared" si="11"/>
        <v>#VALUE!</v>
      </c>
      <c r="Z42" s="10">
        <f t="shared" si="12"/>
      </c>
      <c r="AA42" s="1">
        <f t="shared" si="13"/>
      </c>
      <c r="AB42" s="12">
        <f t="shared" si="50"/>
        <v>0</v>
      </c>
      <c r="AC42" s="12">
        <f t="shared" si="30"/>
        <v>15</v>
      </c>
      <c r="AH42" s="16">
        <f t="shared" si="31"/>
      </c>
      <c r="AJ42" s="13">
        <f t="shared" si="57"/>
      </c>
      <c r="AK42" s="15">
        <f t="shared" si="32"/>
      </c>
      <c r="AO42" s="14">
        <f t="shared" si="33"/>
        <v>1</v>
      </c>
      <c r="AP42" s="12">
        <f t="shared" si="34"/>
        <v>0</v>
      </c>
      <c r="AQ42" s="11">
        <f t="shared" si="14"/>
      </c>
      <c r="AR42" s="11">
        <f t="shared" si="15"/>
      </c>
      <c r="AS42" s="10" t="e">
        <f t="shared" si="35"/>
        <v>#VALUE!</v>
      </c>
      <c r="AT42" s="10">
        <f t="shared" si="51"/>
      </c>
      <c r="AU42" s="1">
        <f t="shared" si="52"/>
        <v>0</v>
      </c>
      <c r="AV42" s="10">
        <f t="shared" si="36"/>
      </c>
      <c r="AW42" s="10">
        <f t="shared" si="37"/>
      </c>
      <c r="AX42" s="10">
        <f t="shared" si="38"/>
      </c>
      <c r="AZ42" s="1">
        <f t="shared" si="16"/>
      </c>
      <c r="BA42" s="11">
        <f t="shared" si="39"/>
      </c>
      <c r="BB42" s="1">
        <f t="shared" si="53"/>
        <v>0</v>
      </c>
      <c r="BC42" s="1">
        <f t="shared" si="54"/>
        <v>4</v>
      </c>
      <c r="BD42" s="1">
        <f t="shared" si="17"/>
      </c>
      <c r="BE42" s="1">
        <f t="shared" si="18"/>
      </c>
      <c r="BF42" s="1">
        <f t="shared" si="19"/>
      </c>
      <c r="BG42" s="1">
        <f t="shared" si="20"/>
      </c>
      <c r="BH42" s="1">
        <f t="shared" si="21"/>
      </c>
      <c r="BI42" s="1">
        <f t="shared" si="22"/>
      </c>
      <c r="BJ42" s="1">
        <f t="shared" si="23"/>
      </c>
      <c r="BK42" s="1">
        <f t="shared" si="24"/>
      </c>
      <c r="BL42" s="1">
        <f t="shared" si="40"/>
      </c>
      <c r="BM42" s="1">
        <f t="shared" si="55"/>
        <v>0</v>
      </c>
      <c r="BN42" s="1">
        <f t="shared" si="56"/>
        <v>1</v>
      </c>
    </row>
    <row r="43" spans="2:66" ht="11.25" customHeight="1">
      <c r="B43" s="11" t="str">
        <f t="shared" si="25"/>
        <v>-</v>
      </c>
      <c r="C43" s="11">
        <f t="shared" si="26"/>
        <v>0</v>
      </c>
      <c r="D43" s="11">
        <f t="shared" si="41"/>
        <v>0</v>
      </c>
      <c r="E43" s="1">
        <f t="shared" si="42"/>
        <v>1</v>
      </c>
      <c r="F43" s="79">
        <f t="shared" si="0"/>
      </c>
      <c r="G43" s="11">
        <f t="shared" si="1"/>
      </c>
      <c r="H43" s="1">
        <f t="shared" si="2"/>
      </c>
      <c r="I43" s="1">
        <f t="shared" si="3"/>
      </c>
      <c r="J43" s="1">
        <f t="shared" si="4"/>
      </c>
      <c r="K43" s="1">
        <f t="shared" si="5"/>
      </c>
      <c r="L43" s="1">
        <f t="shared" si="6"/>
      </c>
      <c r="M43" s="1">
        <f t="shared" si="7"/>
      </c>
      <c r="N43" s="1">
        <f t="shared" si="8"/>
      </c>
      <c r="O43" s="1">
        <f t="shared" si="46"/>
        <v>0</v>
      </c>
      <c r="P43" s="1">
        <f t="shared" si="47"/>
        <v>7</v>
      </c>
      <c r="Q43" s="1">
        <f t="shared" si="27"/>
      </c>
      <c r="R43" s="1">
        <f t="shared" si="9"/>
      </c>
      <c r="T43" s="94">
        <f t="shared" si="28"/>
      </c>
      <c r="U43" s="94">
        <f t="shared" si="29"/>
      </c>
      <c r="V43" s="94">
        <f t="shared" si="10"/>
      </c>
      <c r="W43" s="94">
        <f t="shared" si="48"/>
        <v>2</v>
      </c>
      <c r="X43" s="10">
        <f t="shared" si="49"/>
      </c>
      <c r="Y43" s="10" t="e">
        <f t="shared" si="11"/>
        <v>#VALUE!</v>
      </c>
      <c r="Z43" s="10">
        <f t="shared" si="12"/>
      </c>
      <c r="AA43" s="1">
        <f t="shared" si="13"/>
      </c>
      <c r="AB43" s="12">
        <f t="shared" si="50"/>
        <v>0</v>
      </c>
      <c r="AC43" s="12">
        <f t="shared" si="30"/>
        <v>15</v>
      </c>
      <c r="AH43" s="16">
        <f t="shared" si="31"/>
      </c>
      <c r="AJ43" s="13">
        <f t="shared" si="57"/>
      </c>
      <c r="AK43" s="15">
        <f t="shared" si="32"/>
      </c>
      <c r="AO43" s="14">
        <f t="shared" si="33"/>
        <v>1</v>
      </c>
      <c r="AP43" s="12">
        <f t="shared" si="34"/>
        <v>0</v>
      </c>
      <c r="AQ43" s="11">
        <f t="shared" si="14"/>
      </c>
      <c r="AR43" s="11">
        <f t="shared" si="15"/>
      </c>
      <c r="AS43" s="10" t="e">
        <f t="shared" si="35"/>
        <v>#VALUE!</v>
      </c>
      <c r="AT43" s="10">
        <f t="shared" si="51"/>
      </c>
      <c r="AU43" s="1">
        <f t="shared" si="52"/>
        <v>0</v>
      </c>
      <c r="AV43" s="10">
        <f t="shared" si="36"/>
      </c>
      <c r="AW43" s="10">
        <f t="shared" si="37"/>
      </c>
      <c r="AX43" s="10">
        <f t="shared" si="38"/>
      </c>
      <c r="AZ43" s="1">
        <f t="shared" si="16"/>
      </c>
      <c r="BA43" s="11">
        <f t="shared" si="39"/>
      </c>
      <c r="BB43" s="1">
        <f t="shared" si="53"/>
        <v>0</v>
      </c>
      <c r="BC43" s="1">
        <f t="shared" si="54"/>
        <v>4</v>
      </c>
      <c r="BD43" s="1">
        <f t="shared" si="17"/>
      </c>
      <c r="BE43" s="1">
        <f t="shared" si="18"/>
      </c>
      <c r="BF43" s="1">
        <f t="shared" si="19"/>
      </c>
      <c r="BG43" s="1">
        <f t="shared" si="20"/>
      </c>
      <c r="BH43" s="1">
        <f t="shared" si="21"/>
      </c>
      <c r="BI43" s="1">
        <f t="shared" si="22"/>
      </c>
      <c r="BJ43" s="1">
        <f t="shared" si="23"/>
      </c>
      <c r="BK43" s="1">
        <f t="shared" si="24"/>
      </c>
      <c r="BL43" s="1">
        <f t="shared" si="40"/>
      </c>
      <c r="BM43" s="1">
        <f t="shared" si="55"/>
        <v>0</v>
      </c>
      <c r="BN43" s="1">
        <f t="shared" si="56"/>
        <v>1</v>
      </c>
    </row>
    <row r="44" spans="2:66" ht="11.25" customHeight="1">
      <c r="B44" s="11" t="str">
        <f t="shared" si="25"/>
        <v>-</v>
      </c>
      <c r="C44" s="11">
        <f t="shared" si="26"/>
        <v>0</v>
      </c>
      <c r="D44" s="11">
        <f t="shared" si="41"/>
        <v>0</v>
      </c>
      <c r="E44" s="1">
        <f t="shared" si="42"/>
        <v>1</v>
      </c>
      <c r="F44" s="79">
        <f t="shared" si="0"/>
      </c>
      <c r="G44" s="11">
        <f t="shared" si="1"/>
      </c>
      <c r="H44" s="1">
        <f t="shared" si="2"/>
      </c>
      <c r="I44" s="1">
        <f t="shared" si="3"/>
      </c>
      <c r="J44" s="1">
        <f t="shared" si="4"/>
      </c>
      <c r="K44" s="1">
        <f t="shared" si="5"/>
      </c>
      <c r="L44" s="1">
        <f t="shared" si="6"/>
      </c>
      <c r="M44" s="1">
        <f t="shared" si="7"/>
      </c>
      <c r="N44" s="1">
        <f t="shared" si="8"/>
      </c>
      <c r="O44" s="1">
        <f t="shared" si="46"/>
        <v>0</v>
      </c>
      <c r="P44" s="1">
        <f t="shared" si="47"/>
        <v>7</v>
      </c>
      <c r="Q44" s="1">
        <f t="shared" si="27"/>
      </c>
      <c r="R44" s="1">
        <f t="shared" si="9"/>
      </c>
      <c r="T44" s="94">
        <f t="shared" si="28"/>
      </c>
      <c r="U44" s="94">
        <f t="shared" si="29"/>
      </c>
      <c r="V44" s="94">
        <f t="shared" si="10"/>
      </c>
      <c r="W44" s="94">
        <f t="shared" si="48"/>
        <v>2</v>
      </c>
      <c r="X44" s="10">
        <f t="shared" si="49"/>
      </c>
      <c r="Y44" s="10" t="e">
        <f t="shared" si="11"/>
        <v>#VALUE!</v>
      </c>
      <c r="Z44" s="10">
        <f t="shared" si="12"/>
      </c>
      <c r="AA44" s="1">
        <f t="shared" si="13"/>
      </c>
      <c r="AB44" s="12">
        <f t="shared" si="50"/>
        <v>0</v>
      </c>
      <c r="AC44" s="12">
        <f t="shared" si="30"/>
        <v>15</v>
      </c>
      <c r="AH44" s="16">
        <f t="shared" si="31"/>
      </c>
      <c r="AJ44" s="13">
        <f t="shared" si="57"/>
      </c>
      <c r="AK44" s="15">
        <f t="shared" si="32"/>
      </c>
      <c r="AO44" s="14">
        <f t="shared" si="33"/>
        <v>1</v>
      </c>
      <c r="AP44" s="12">
        <f t="shared" si="34"/>
        <v>0</v>
      </c>
      <c r="AQ44" s="11">
        <f t="shared" si="14"/>
      </c>
      <c r="AR44" s="11">
        <f t="shared" si="15"/>
      </c>
      <c r="AS44" s="10" t="e">
        <f t="shared" si="35"/>
        <v>#VALUE!</v>
      </c>
      <c r="AT44" s="10">
        <f t="shared" si="51"/>
      </c>
      <c r="AU44" s="1">
        <f t="shared" si="52"/>
        <v>0</v>
      </c>
      <c r="AV44" s="10">
        <f t="shared" si="36"/>
      </c>
      <c r="AW44" s="10">
        <f t="shared" si="37"/>
      </c>
      <c r="AX44" s="10">
        <f t="shared" si="38"/>
      </c>
      <c r="AZ44" s="1">
        <f t="shared" si="16"/>
      </c>
      <c r="BA44" s="11">
        <f t="shared" si="39"/>
      </c>
      <c r="BB44" s="1">
        <f t="shared" si="53"/>
        <v>0</v>
      </c>
      <c r="BC44" s="1">
        <f t="shared" si="54"/>
        <v>4</v>
      </c>
      <c r="BD44" s="1">
        <f t="shared" si="17"/>
      </c>
      <c r="BE44" s="1">
        <f t="shared" si="18"/>
      </c>
      <c r="BF44" s="1">
        <f t="shared" si="19"/>
      </c>
      <c r="BG44" s="1">
        <f t="shared" si="20"/>
      </c>
      <c r="BH44" s="1">
        <f t="shared" si="21"/>
      </c>
      <c r="BI44" s="1">
        <f t="shared" si="22"/>
      </c>
      <c r="BJ44" s="1">
        <f t="shared" si="23"/>
      </c>
      <c r="BK44" s="1">
        <f t="shared" si="24"/>
      </c>
      <c r="BL44" s="1">
        <f t="shared" si="40"/>
      </c>
      <c r="BM44" s="1">
        <f t="shared" si="55"/>
        <v>0</v>
      </c>
      <c r="BN44" s="1">
        <f t="shared" si="56"/>
        <v>1</v>
      </c>
    </row>
    <row r="45" spans="2:66" ht="11.25" customHeight="1">
      <c r="B45" s="11" t="str">
        <f t="shared" si="25"/>
        <v>-</v>
      </c>
      <c r="C45" s="11">
        <f t="shared" si="26"/>
        <v>0</v>
      </c>
      <c r="D45" s="11">
        <f t="shared" si="41"/>
        <v>0</v>
      </c>
      <c r="E45" s="1">
        <f t="shared" si="42"/>
        <v>1</v>
      </c>
      <c r="F45" s="79">
        <f t="shared" si="0"/>
      </c>
      <c r="G45" s="11">
        <f t="shared" si="1"/>
      </c>
      <c r="H45" s="1">
        <f t="shared" si="2"/>
      </c>
      <c r="I45" s="1">
        <f t="shared" si="3"/>
      </c>
      <c r="J45" s="1">
        <f t="shared" si="4"/>
      </c>
      <c r="K45" s="1">
        <f t="shared" si="5"/>
      </c>
      <c r="L45" s="1">
        <f t="shared" si="6"/>
      </c>
      <c r="M45" s="1">
        <f t="shared" si="7"/>
      </c>
      <c r="N45" s="1">
        <f t="shared" si="8"/>
      </c>
      <c r="O45" s="1">
        <f t="shared" si="46"/>
        <v>0</v>
      </c>
      <c r="P45" s="1">
        <f t="shared" si="47"/>
        <v>7</v>
      </c>
      <c r="Q45" s="1">
        <f t="shared" si="27"/>
      </c>
      <c r="R45" s="1">
        <f t="shared" si="9"/>
      </c>
      <c r="T45" s="94">
        <f t="shared" si="28"/>
      </c>
      <c r="U45" s="94">
        <f t="shared" si="29"/>
      </c>
      <c r="V45" s="94">
        <f t="shared" si="10"/>
      </c>
      <c r="W45" s="94">
        <f t="shared" si="48"/>
        <v>2</v>
      </c>
      <c r="X45" s="10">
        <f t="shared" si="49"/>
      </c>
      <c r="Y45" s="10" t="e">
        <f t="shared" si="11"/>
        <v>#VALUE!</v>
      </c>
      <c r="Z45" s="10">
        <f t="shared" si="12"/>
      </c>
      <c r="AA45" s="1">
        <f t="shared" si="13"/>
      </c>
      <c r="AB45" s="12">
        <f t="shared" si="50"/>
        <v>0</v>
      </c>
      <c r="AC45" s="12">
        <f t="shared" si="30"/>
        <v>15</v>
      </c>
      <c r="AH45" s="16">
        <f t="shared" si="31"/>
      </c>
      <c r="AJ45" s="13">
        <f t="shared" si="57"/>
      </c>
      <c r="AK45" s="15">
        <f t="shared" si="32"/>
      </c>
      <c r="AO45" s="14">
        <f t="shared" si="33"/>
        <v>1</v>
      </c>
      <c r="AP45" s="12">
        <f t="shared" si="34"/>
        <v>0</v>
      </c>
      <c r="AQ45" s="11">
        <f t="shared" si="14"/>
      </c>
      <c r="AR45" s="11">
        <f t="shared" si="15"/>
      </c>
      <c r="AS45" s="10" t="e">
        <f t="shared" si="35"/>
        <v>#VALUE!</v>
      </c>
      <c r="AT45" s="10">
        <f t="shared" si="51"/>
      </c>
      <c r="AU45" s="1">
        <f t="shared" si="52"/>
        <v>0</v>
      </c>
      <c r="AV45" s="10">
        <f t="shared" si="36"/>
      </c>
      <c r="AW45" s="10">
        <f t="shared" si="37"/>
      </c>
      <c r="AX45" s="10">
        <f t="shared" si="38"/>
      </c>
      <c r="AZ45" s="1">
        <f t="shared" si="16"/>
      </c>
      <c r="BA45" s="11">
        <f t="shared" si="39"/>
      </c>
      <c r="BB45" s="1">
        <f t="shared" si="53"/>
        <v>0</v>
      </c>
      <c r="BC45" s="1">
        <f t="shared" si="54"/>
        <v>4</v>
      </c>
      <c r="BD45" s="1">
        <f t="shared" si="17"/>
      </c>
      <c r="BE45" s="1">
        <f t="shared" si="18"/>
      </c>
      <c r="BF45" s="1">
        <f t="shared" si="19"/>
      </c>
      <c r="BG45" s="1">
        <f t="shared" si="20"/>
      </c>
      <c r="BH45" s="1">
        <f t="shared" si="21"/>
      </c>
      <c r="BI45" s="1">
        <f t="shared" si="22"/>
      </c>
      <c r="BJ45" s="1">
        <f t="shared" si="23"/>
      </c>
      <c r="BK45" s="1">
        <f t="shared" si="24"/>
      </c>
      <c r="BL45" s="1">
        <f t="shared" si="40"/>
      </c>
      <c r="BM45" s="1">
        <f t="shared" si="55"/>
        <v>0</v>
      </c>
      <c r="BN45" s="1">
        <f t="shared" si="56"/>
        <v>1</v>
      </c>
    </row>
    <row r="46" spans="2:66" ht="11.25" customHeight="1">
      <c r="B46" s="11" t="str">
        <f t="shared" si="25"/>
        <v>-</v>
      </c>
      <c r="C46" s="11">
        <f t="shared" si="26"/>
        <v>0</v>
      </c>
      <c r="D46" s="11">
        <f t="shared" si="41"/>
        <v>0</v>
      </c>
      <c r="E46" s="1">
        <f t="shared" si="42"/>
        <v>1</v>
      </c>
      <c r="F46" s="79">
        <f t="shared" si="0"/>
      </c>
      <c r="G46" s="11">
        <f t="shared" si="1"/>
      </c>
      <c r="H46" s="1">
        <f t="shared" si="2"/>
      </c>
      <c r="I46" s="1">
        <f t="shared" si="3"/>
      </c>
      <c r="J46" s="1">
        <f t="shared" si="4"/>
      </c>
      <c r="K46" s="1">
        <f t="shared" si="5"/>
      </c>
      <c r="L46" s="1">
        <f t="shared" si="6"/>
      </c>
      <c r="M46" s="1">
        <f t="shared" si="7"/>
      </c>
      <c r="N46" s="1">
        <f t="shared" si="8"/>
      </c>
      <c r="O46" s="1">
        <f t="shared" si="46"/>
        <v>0</v>
      </c>
      <c r="P46" s="1">
        <f t="shared" si="47"/>
        <v>7</v>
      </c>
      <c r="Q46" s="1">
        <f t="shared" si="27"/>
      </c>
      <c r="R46" s="1">
        <f t="shared" si="9"/>
      </c>
      <c r="T46" s="94">
        <f t="shared" si="28"/>
      </c>
      <c r="U46" s="94">
        <f t="shared" si="29"/>
      </c>
      <c r="V46" s="94">
        <f t="shared" si="10"/>
      </c>
      <c r="W46" s="94">
        <f t="shared" si="48"/>
        <v>2</v>
      </c>
      <c r="X46" s="10">
        <f t="shared" si="49"/>
      </c>
      <c r="Y46" s="10" t="e">
        <f t="shared" si="11"/>
        <v>#VALUE!</v>
      </c>
      <c r="Z46" s="10">
        <f t="shared" si="12"/>
      </c>
      <c r="AA46" s="1">
        <f t="shared" si="13"/>
      </c>
      <c r="AB46" s="12">
        <f t="shared" si="50"/>
        <v>0</v>
      </c>
      <c r="AC46" s="12">
        <f t="shared" si="30"/>
        <v>15</v>
      </c>
      <c r="AH46" s="16">
        <f t="shared" si="31"/>
      </c>
      <c r="AJ46" s="13">
        <f t="shared" si="57"/>
      </c>
      <c r="AK46" s="15">
        <f t="shared" si="32"/>
      </c>
      <c r="AO46" s="14">
        <f t="shared" si="33"/>
        <v>1</v>
      </c>
      <c r="AP46" s="12">
        <f t="shared" si="34"/>
        <v>0</v>
      </c>
      <c r="AQ46" s="11">
        <f t="shared" si="14"/>
      </c>
      <c r="AR46" s="11">
        <f t="shared" si="15"/>
      </c>
      <c r="AS46" s="10" t="e">
        <f t="shared" si="35"/>
        <v>#VALUE!</v>
      </c>
      <c r="AT46" s="10">
        <f t="shared" si="51"/>
      </c>
      <c r="AU46" s="1">
        <f t="shared" si="52"/>
        <v>0</v>
      </c>
      <c r="AV46" s="10">
        <f t="shared" si="36"/>
      </c>
      <c r="AW46" s="10">
        <f t="shared" si="37"/>
      </c>
      <c r="AX46" s="10">
        <f t="shared" si="38"/>
      </c>
      <c r="AZ46" s="1">
        <f t="shared" si="16"/>
      </c>
      <c r="BA46" s="11">
        <f t="shared" si="39"/>
      </c>
      <c r="BB46" s="1">
        <f t="shared" si="53"/>
        <v>0</v>
      </c>
      <c r="BC46" s="1">
        <f t="shared" si="54"/>
        <v>4</v>
      </c>
      <c r="BD46" s="1">
        <f t="shared" si="17"/>
      </c>
      <c r="BE46" s="1">
        <f t="shared" si="18"/>
      </c>
      <c r="BF46" s="1">
        <f t="shared" si="19"/>
      </c>
      <c r="BG46" s="1">
        <f t="shared" si="20"/>
      </c>
      <c r="BH46" s="1">
        <f t="shared" si="21"/>
      </c>
      <c r="BI46" s="1">
        <f t="shared" si="22"/>
      </c>
      <c r="BJ46" s="1">
        <f t="shared" si="23"/>
      </c>
      <c r="BK46" s="1">
        <f t="shared" si="24"/>
      </c>
      <c r="BL46" s="1">
        <f t="shared" si="40"/>
      </c>
      <c r="BM46" s="1">
        <f t="shared" si="55"/>
        <v>0</v>
      </c>
      <c r="BN46" s="1">
        <f t="shared" si="56"/>
        <v>1</v>
      </c>
    </row>
    <row r="47" spans="2:66" ht="11.25" customHeight="1">
      <c r="B47" s="11" t="str">
        <f t="shared" si="25"/>
        <v>-</v>
      </c>
      <c r="C47" s="11">
        <f t="shared" si="26"/>
        <v>0</v>
      </c>
      <c r="D47" s="11">
        <f t="shared" si="41"/>
        <v>0</v>
      </c>
      <c r="E47" s="1">
        <f t="shared" si="42"/>
        <v>1</v>
      </c>
      <c r="F47" s="79">
        <f t="shared" si="0"/>
      </c>
      <c r="G47" s="11">
        <f t="shared" si="1"/>
      </c>
      <c r="H47" s="1">
        <f t="shared" si="2"/>
      </c>
      <c r="I47" s="1">
        <f t="shared" si="3"/>
      </c>
      <c r="J47" s="1">
        <f t="shared" si="4"/>
      </c>
      <c r="K47" s="1">
        <f t="shared" si="5"/>
      </c>
      <c r="L47" s="1">
        <f t="shared" si="6"/>
      </c>
      <c r="M47" s="1">
        <f t="shared" si="7"/>
      </c>
      <c r="N47" s="1">
        <f t="shared" si="8"/>
      </c>
      <c r="O47" s="1">
        <f t="shared" si="46"/>
        <v>0</v>
      </c>
      <c r="P47" s="1">
        <f t="shared" si="47"/>
        <v>7</v>
      </c>
      <c r="Q47" s="1">
        <f t="shared" si="27"/>
      </c>
      <c r="R47" s="1">
        <f t="shared" si="9"/>
      </c>
      <c r="T47" s="94">
        <f t="shared" si="28"/>
      </c>
      <c r="U47" s="94">
        <f t="shared" si="29"/>
      </c>
      <c r="V47" s="94">
        <f t="shared" si="10"/>
      </c>
      <c r="W47" s="94">
        <f t="shared" si="48"/>
        <v>2</v>
      </c>
      <c r="X47" s="10">
        <f t="shared" si="49"/>
      </c>
      <c r="Y47" s="10" t="e">
        <f t="shared" si="11"/>
        <v>#VALUE!</v>
      </c>
      <c r="Z47" s="10">
        <f t="shared" si="12"/>
      </c>
      <c r="AA47" s="1">
        <f t="shared" si="13"/>
      </c>
      <c r="AB47" s="12">
        <f t="shared" si="50"/>
        <v>0</v>
      </c>
      <c r="AC47" s="12">
        <f t="shared" si="30"/>
        <v>15</v>
      </c>
      <c r="AH47" s="16">
        <f t="shared" si="31"/>
      </c>
      <c r="AJ47" s="13">
        <f t="shared" si="57"/>
      </c>
      <c r="AK47" s="15">
        <f t="shared" si="32"/>
      </c>
      <c r="AO47" s="14">
        <f t="shared" si="33"/>
        <v>1</v>
      </c>
      <c r="AP47" s="12">
        <f t="shared" si="34"/>
        <v>0</v>
      </c>
      <c r="AQ47" s="11">
        <f t="shared" si="14"/>
      </c>
      <c r="AR47" s="11">
        <f t="shared" si="15"/>
      </c>
      <c r="AS47" s="10" t="e">
        <f t="shared" si="35"/>
        <v>#VALUE!</v>
      </c>
      <c r="AT47" s="10">
        <f t="shared" si="51"/>
      </c>
      <c r="AU47" s="1">
        <f t="shared" si="52"/>
        <v>0</v>
      </c>
      <c r="AV47" s="10">
        <f t="shared" si="36"/>
      </c>
      <c r="AW47" s="10">
        <f t="shared" si="37"/>
      </c>
      <c r="AX47" s="10">
        <f t="shared" si="38"/>
      </c>
      <c r="AZ47" s="1">
        <f t="shared" si="16"/>
      </c>
      <c r="BA47" s="11">
        <f t="shared" si="39"/>
      </c>
      <c r="BB47" s="1">
        <f t="shared" si="53"/>
        <v>0</v>
      </c>
      <c r="BC47" s="1">
        <f t="shared" si="54"/>
        <v>4</v>
      </c>
      <c r="BD47" s="1">
        <f t="shared" si="17"/>
      </c>
      <c r="BE47" s="1">
        <f t="shared" si="18"/>
      </c>
      <c r="BF47" s="1">
        <f t="shared" si="19"/>
      </c>
      <c r="BG47" s="1">
        <f t="shared" si="20"/>
      </c>
      <c r="BH47" s="1">
        <f t="shared" si="21"/>
      </c>
      <c r="BI47" s="1">
        <f t="shared" si="22"/>
      </c>
      <c r="BJ47" s="1">
        <f t="shared" si="23"/>
      </c>
      <c r="BK47" s="1">
        <f t="shared" si="24"/>
      </c>
      <c r="BL47" s="1">
        <f t="shared" si="40"/>
      </c>
      <c r="BM47" s="1">
        <f t="shared" si="55"/>
        <v>0</v>
      </c>
      <c r="BN47" s="1">
        <f t="shared" si="56"/>
        <v>1</v>
      </c>
    </row>
    <row r="48" spans="2:66" ht="11.25" customHeight="1">
      <c r="B48" s="11" t="str">
        <f t="shared" si="25"/>
        <v>-</v>
      </c>
      <c r="C48" s="11">
        <f t="shared" si="26"/>
        <v>0</v>
      </c>
      <c r="D48" s="11">
        <f t="shared" si="41"/>
        <v>0</v>
      </c>
      <c r="E48" s="1">
        <f t="shared" si="42"/>
        <v>1</v>
      </c>
      <c r="F48" s="79">
        <f t="shared" si="0"/>
      </c>
      <c r="G48" s="11">
        <f t="shared" si="1"/>
      </c>
      <c r="H48" s="1">
        <f t="shared" si="2"/>
      </c>
      <c r="I48" s="1">
        <f t="shared" si="3"/>
      </c>
      <c r="J48" s="1">
        <f t="shared" si="4"/>
      </c>
      <c r="K48" s="1">
        <f t="shared" si="5"/>
      </c>
      <c r="L48" s="1">
        <f t="shared" si="6"/>
      </c>
      <c r="M48" s="1">
        <f t="shared" si="7"/>
      </c>
      <c r="N48" s="1">
        <f t="shared" si="8"/>
      </c>
      <c r="O48" s="1">
        <f t="shared" si="46"/>
        <v>0</v>
      </c>
      <c r="P48" s="1">
        <f t="shared" si="47"/>
        <v>7</v>
      </c>
      <c r="Q48" s="1">
        <f t="shared" si="27"/>
      </c>
      <c r="R48" s="1">
        <f t="shared" si="9"/>
      </c>
      <c r="T48" s="94">
        <f t="shared" si="28"/>
      </c>
      <c r="U48" s="94">
        <f t="shared" si="29"/>
      </c>
      <c r="V48" s="94">
        <f t="shared" si="10"/>
      </c>
      <c r="W48" s="94">
        <f t="shared" si="48"/>
        <v>2</v>
      </c>
      <c r="X48" s="10">
        <f t="shared" si="49"/>
      </c>
      <c r="Y48" s="10" t="e">
        <f t="shared" si="11"/>
        <v>#VALUE!</v>
      </c>
      <c r="Z48" s="10">
        <f t="shared" si="12"/>
      </c>
      <c r="AA48" s="1">
        <f t="shared" si="13"/>
      </c>
      <c r="AB48" s="12">
        <f t="shared" si="50"/>
        <v>0</v>
      </c>
      <c r="AC48" s="12">
        <f t="shared" si="30"/>
        <v>15</v>
      </c>
      <c r="AH48" s="16">
        <f t="shared" si="31"/>
      </c>
      <c r="AJ48" s="13">
        <f t="shared" si="57"/>
      </c>
      <c r="AK48" s="15">
        <f t="shared" si="32"/>
      </c>
      <c r="AO48" s="14">
        <f t="shared" si="33"/>
        <v>1</v>
      </c>
      <c r="AP48" s="12">
        <f t="shared" si="34"/>
        <v>0</v>
      </c>
      <c r="AQ48" s="11">
        <f t="shared" si="14"/>
      </c>
      <c r="AR48" s="11">
        <f t="shared" si="15"/>
      </c>
      <c r="AS48" s="10" t="e">
        <f t="shared" si="35"/>
        <v>#VALUE!</v>
      </c>
      <c r="AT48" s="10">
        <f t="shared" si="51"/>
      </c>
      <c r="AU48" s="1">
        <f t="shared" si="52"/>
        <v>0</v>
      </c>
      <c r="AV48" s="10">
        <f t="shared" si="36"/>
      </c>
      <c r="AW48" s="10">
        <f t="shared" si="37"/>
      </c>
      <c r="AX48" s="10">
        <f t="shared" si="38"/>
      </c>
      <c r="AZ48" s="1">
        <f t="shared" si="16"/>
      </c>
      <c r="BA48" s="11">
        <f t="shared" si="39"/>
      </c>
      <c r="BB48" s="1">
        <f t="shared" si="53"/>
        <v>0</v>
      </c>
      <c r="BC48" s="1">
        <f t="shared" si="54"/>
        <v>4</v>
      </c>
      <c r="BD48" s="1">
        <f t="shared" si="17"/>
      </c>
      <c r="BE48" s="1">
        <f t="shared" si="18"/>
      </c>
      <c r="BF48" s="1">
        <f t="shared" si="19"/>
      </c>
      <c r="BG48" s="1">
        <f t="shared" si="20"/>
      </c>
      <c r="BH48" s="1">
        <f t="shared" si="21"/>
      </c>
      <c r="BI48" s="1">
        <f t="shared" si="22"/>
      </c>
      <c r="BJ48" s="1">
        <f t="shared" si="23"/>
      </c>
      <c r="BK48" s="1">
        <f t="shared" si="24"/>
      </c>
      <c r="BL48" s="1">
        <f t="shared" si="40"/>
      </c>
      <c r="BM48" s="1">
        <f t="shared" si="55"/>
        <v>0</v>
      </c>
      <c r="BN48" s="1">
        <f t="shared" si="56"/>
        <v>1</v>
      </c>
    </row>
    <row r="49" spans="2:66" ht="11.25" customHeight="1">
      <c r="B49" s="11" t="str">
        <f t="shared" si="25"/>
        <v>-</v>
      </c>
      <c r="C49" s="11">
        <f t="shared" si="26"/>
        <v>0</v>
      </c>
      <c r="D49" s="11">
        <f t="shared" si="41"/>
        <v>0</v>
      </c>
      <c r="E49" s="1">
        <f t="shared" si="42"/>
        <v>1</v>
      </c>
      <c r="F49" s="79">
        <f t="shared" si="0"/>
      </c>
      <c r="G49" s="11">
        <f t="shared" si="1"/>
      </c>
      <c r="H49" s="1">
        <f t="shared" si="2"/>
      </c>
      <c r="I49" s="1">
        <f t="shared" si="3"/>
      </c>
      <c r="J49" s="1">
        <f t="shared" si="4"/>
      </c>
      <c r="K49" s="1">
        <f t="shared" si="5"/>
      </c>
      <c r="L49" s="1">
        <f t="shared" si="6"/>
      </c>
      <c r="M49" s="1">
        <f t="shared" si="7"/>
      </c>
      <c r="N49" s="1">
        <f t="shared" si="8"/>
      </c>
      <c r="O49" s="1">
        <f t="shared" si="46"/>
        <v>0</v>
      </c>
      <c r="P49" s="1">
        <f t="shared" si="47"/>
        <v>7</v>
      </c>
      <c r="Q49" s="1">
        <f t="shared" si="27"/>
      </c>
      <c r="R49" s="1">
        <f t="shared" si="9"/>
      </c>
      <c r="T49" s="94">
        <f t="shared" si="28"/>
      </c>
      <c r="U49" s="94">
        <f t="shared" si="29"/>
      </c>
      <c r="V49" s="94">
        <f t="shared" si="10"/>
      </c>
      <c r="W49" s="94">
        <f t="shared" si="48"/>
        <v>2</v>
      </c>
      <c r="X49" s="10">
        <f t="shared" si="49"/>
      </c>
      <c r="Y49" s="10" t="e">
        <f t="shared" si="11"/>
        <v>#VALUE!</v>
      </c>
      <c r="Z49" s="10">
        <f t="shared" si="12"/>
      </c>
      <c r="AA49" s="1">
        <f t="shared" si="13"/>
      </c>
      <c r="AB49" s="12">
        <f t="shared" si="50"/>
        <v>0</v>
      </c>
      <c r="AC49" s="12">
        <f t="shared" si="30"/>
        <v>15</v>
      </c>
      <c r="AH49" s="16">
        <f t="shared" si="31"/>
      </c>
      <c r="AJ49" s="13">
        <f t="shared" si="57"/>
      </c>
      <c r="AK49" s="15">
        <f t="shared" si="32"/>
      </c>
      <c r="AO49" s="14">
        <f t="shared" si="33"/>
        <v>1</v>
      </c>
      <c r="AP49" s="12">
        <f t="shared" si="34"/>
        <v>0</v>
      </c>
      <c r="AQ49" s="11">
        <f t="shared" si="14"/>
      </c>
      <c r="AR49" s="11">
        <f t="shared" si="15"/>
      </c>
      <c r="AS49" s="10" t="e">
        <f t="shared" si="35"/>
        <v>#VALUE!</v>
      </c>
      <c r="AT49" s="10">
        <f t="shared" si="51"/>
      </c>
      <c r="AU49" s="1">
        <f t="shared" si="52"/>
        <v>0</v>
      </c>
      <c r="AV49" s="10">
        <f t="shared" si="36"/>
      </c>
      <c r="AW49" s="10">
        <f t="shared" si="37"/>
      </c>
      <c r="AX49" s="10">
        <f t="shared" si="38"/>
      </c>
      <c r="AZ49" s="1">
        <f t="shared" si="16"/>
      </c>
      <c r="BA49" s="11">
        <f t="shared" si="39"/>
      </c>
      <c r="BB49" s="1">
        <f t="shared" si="53"/>
        <v>0</v>
      </c>
      <c r="BC49" s="1">
        <f t="shared" si="54"/>
        <v>4</v>
      </c>
      <c r="BD49" s="1">
        <f t="shared" si="17"/>
      </c>
      <c r="BE49" s="1">
        <f t="shared" si="18"/>
      </c>
      <c r="BF49" s="1">
        <f t="shared" si="19"/>
      </c>
      <c r="BG49" s="1">
        <f t="shared" si="20"/>
      </c>
      <c r="BH49" s="1">
        <f t="shared" si="21"/>
      </c>
      <c r="BI49" s="1">
        <f t="shared" si="22"/>
      </c>
      <c r="BJ49" s="1">
        <f t="shared" si="23"/>
      </c>
      <c r="BK49" s="1">
        <f t="shared" si="24"/>
      </c>
      <c r="BL49" s="1">
        <f t="shared" si="40"/>
      </c>
      <c r="BM49" s="1">
        <f t="shared" si="55"/>
        <v>0</v>
      </c>
      <c r="BN49" s="1">
        <f t="shared" si="56"/>
        <v>1</v>
      </c>
    </row>
    <row r="50" spans="2:66" ht="11.25" customHeight="1">
      <c r="B50" s="11" t="str">
        <f t="shared" si="25"/>
        <v>-</v>
      </c>
      <c r="C50" s="11">
        <f t="shared" si="26"/>
        <v>0</v>
      </c>
      <c r="D50" s="11">
        <f t="shared" si="41"/>
        <v>0</v>
      </c>
      <c r="E50" s="1">
        <f t="shared" si="42"/>
        <v>1</v>
      </c>
      <c r="F50" s="79">
        <f t="shared" si="0"/>
      </c>
      <c r="G50" s="11">
        <f t="shared" si="1"/>
      </c>
      <c r="H50" s="1">
        <f t="shared" si="2"/>
      </c>
      <c r="I50" s="1">
        <f t="shared" si="3"/>
      </c>
      <c r="J50" s="1">
        <f t="shared" si="4"/>
      </c>
      <c r="K50" s="1">
        <f t="shared" si="5"/>
      </c>
      <c r="L50" s="1">
        <f t="shared" si="6"/>
      </c>
      <c r="M50" s="1">
        <f t="shared" si="7"/>
      </c>
      <c r="N50" s="1">
        <f t="shared" si="8"/>
      </c>
      <c r="O50" s="1">
        <f t="shared" si="46"/>
        <v>0</v>
      </c>
      <c r="P50" s="1">
        <f t="shared" si="47"/>
        <v>7</v>
      </c>
      <c r="Q50" s="1">
        <f t="shared" si="27"/>
      </c>
      <c r="R50" s="1">
        <f t="shared" si="9"/>
      </c>
      <c r="T50" s="94">
        <f t="shared" si="28"/>
      </c>
      <c r="U50" s="94">
        <f t="shared" si="29"/>
      </c>
      <c r="V50" s="94">
        <f t="shared" si="10"/>
      </c>
      <c r="W50" s="94">
        <f t="shared" si="48"/>
        <v>2</v>
      </c>
      <c r="X50" s="10">
        <f t="shared" si="49"/>
      </c>
      <c r="Y50" s="10" t="e">
        <f t="shared" si="11"/>
        <v>#VALUE!</v>
      </c>
      <c r="Z50" s="10">
        <f t="shared" si="12"/>
      </c>
      <c r="AA50" s="1">
        <f t="shared" si="13"/>
      </c>
      <c r="AB50" s="12">
        <f t="shared" si="50"/>
        <v>0</v>
      </c>
      <c r="AC50" s="12">
        <f t="shared" si="30"/>
        <v>15</v>
      </c>
      <c r="AH50" s="16">
        <f t="shared" si="31"/>
      </c>
      <c r="AJ50" s="13">
        <f t="shared" si="57"/>
      </c>
      <c r="AK50" s="15">
        <f t="shared" si="32"/>
      </c>
      <c r="AO50" s="14">
        <f t="shared" si="33"/>
        <v>1</v>
      </c>
      <c r="AP50" s="12">
        <f t="shared" si="34"/>
        <v>0</v>
      </c>
      <c r="AQ50" s="11">
        <f t="shared" si="14"/>
      </c>
      <c r="AR50" s="11">
        <f t="shared" si="15"/>
      </c>
      <c r="AS50" s="10" t="e">
        <f t="shared" si="35"/>
        <v>#VALUE!</v>
      </c>
      <c r="AT50" s="10">
        <f t="shared" si="51"/>
      </c>
      <c r="AU50" s="1">
        <f t="shared" si="52"/>
        <v>0</v>
      </c>
      <c r="AV50" s="10">
        <f t="shared" si="36"/>
      </c>
      <c r="AW50" s="10">
        <f t="shared" si="37"/>
      </c>
      <c r="AX50" s="10">
        <f t="shared" si="38"/>
      </c>
      <c r="AZ50" s="1">
        <f t="shared" si="16"/>
      </c>
      <c r="BA50" s="11">
        <f t="shared" si="39"/>
      </c>
      <c r="BB50" s="1">
        <f t="shared" si="53"/>
        <v>0</v>
      </c>
      <c r="BC50" s="1">
        <f t="shared" si="54"/>
        <v>4</v>
      </c>
      <c r="BD50" s="1">
        <f t="shared" si="17"/>
      </c>
      <c r="BE50" s="1">
        <f t="shared" si="18"/>
      </c>
      <c r="BF50" s="1">
        <f t="shared" si="19"/>
      </c>
      <c r="BG50" s="1">
        <f t="shared" si="20"/>
      </c>
      <c r="BH50" s="1">
        <f t="shared" si="21"/>
      </c>
      <c r="BI50" s="1">
        <f t="shared" si="22"/>
      </c>
      <c r="BJ50" s="1">
        <f t="shared" si="23"/>
      </c>
      <c r="BK50" s="1">
        <f t="shared" si="24"/>
      </c>
      <c r="BL50" s="1">
        <f t="shared" si="40"/>
      </c>
      <c r="BM50" s="1">
        <f t="shared" si="55"/>
        <v>0</v>
      </c>
      <c r="BN50" s="1">
        <f t="shared" si="56"/>
        <v>1</v>
      </c>
    </row>
    <row r="51" spans="2:66" ht="11.25" customHeight="1">
      <c r="B51" s="11" t="str">
        <f t="shared" si="25"/>
        <v>-</v>
      </c>
      <c r="C51" s="11">
        <f t="shared" si="26"/>
        <v>0</v>
      </c>
      <c r="D51" s="11">
        <f t="shared" si="41"/>
        <v>0</v>
      </c>
      <c r="E51" s="1">
        <f t="shared" si="42"/>
        <v>1</v>
      </c>
      <c r="F51" s="79">
        <f t="shared" si="0"/>
      </c>
      <c r="G51" s="11">
        <f t="shared" si="1"/>
      </c>
      <c r="H51" s="1">
        <f t="shared" si="2"/>
      </c>
      <c r="I51" s="1">
        <f t="shared" si="3"/>
      </c>
      <c r="J51" s="1">
        <f t="shared" si="4"/>
      </c>
      <c r="K51" s="1">
        <f t="shared" si="5"/>
      </c>
      <c r="L51" s="1">
        <f t="shared" si="6"/>
      </c>
      <c r="M51" s="1">
        <f t="shared" si="7"/>
      </c>
      <c r="N51" s="1">
        <f t="shared" si="8"/>
      </c>
      <c r="O51" s="1">
        <f t="shared" si="46"/>
        <v>0</v>
      </c>
      <c r="P51" s="1">
        <f t="shared" si="47"/>
        <v>7</v>
      </c>
      <c r="Q51" s="1">
        <f t="shared" si="27"/>
      </c>
      <c r="R51" s="1">
        <f t="shared" si="9"/>
      </c>
      <c r="T51" s="94">
        <f t="shared" si="28"/>
      </c>
      <c r="U51" s="94">
        <f t="shared" si="29"/>
      </c>
      <c r="V51" s="94">
        <f t="shared" si="10"/>
      </c>
      <c r="W51" s="94">
        <f t="shared" si="48"/>
        <v>2</v>
      </c>
      <c r="X51" s="10">
        <f t="shared" si="49"/>
      </c>
      <c r="Y51" s="10" t="e">
        <f t="shared" si="11"/>
        <v>#VALUE!</v>
      </c>
      <c r="Z51" s="10">
        <f t="shared" si="12"/>
      </c>
      <c r="AA51" s="1">
        <f t="shared" si="13"/>
      </c>
      <c r="AB51" s="12">
        <f t="shared" si="50"/>
        <v>0</v>
      </c>
      <c r="AC51" s="12">
        <f t="shared" si="30"/>
        <v>15</v>
      </c>
      <c r="AH51" s="16">
        <f t="shared" si="31"/>
      </c>
      <c r="AJ51" s="13">
        <f t="shared" si="57"/>
      </c>
      <c r="AK51" s="15">
        <f t="shared" si="32"/>
      </c>
      <c r="AO51" s="14">
        <f t="shared" si="33"/>
        <v>1</v>
      </c>
      <c r="AP51" s="12">
        <f t="shared" si="34"/>
        <v>0</v>
      </c>
      <c r="AQ51" s="11">
        <f t="shared" si="14"/>
      </c>
      <c r="AR51" s="11">
        <f t="shared" si="15"/>
      </c>
      <c r="AS51" s="10" t="e">
        <f t="shared" si="35"/>
        <v>#VALUE!</v>
      </c>
      <c r="AT51" s="10">
        <f t="shared" si="51"/>
      </c>
      <c r="AU51" s="1">
        <f t="shared" si="52"/>
        <v>0</v>
      </c>
      <c r="AV51" s="10">
        <f t="shared" si="36"/>
      </c>
      <c r="AW51" s="10">
        <f t="shared" si="37"/>
      </c>
      <c r="AX51" s="10">
        <f t="shared" si="38"/>
      </c>
      <c r="AZ51" s="1">
        <f t="shared" si="16"/>
      </c>
      <c r="BA51" s="11">
        <f t="shared" si="39"/>
      </c>
      <c r="BB51" s="1">
        <f t="shared" si="53"/>
        <v>0</v>
      </c>
      <c r="BC51" s="1">
        <f t="shared" si="54"/>
        <v>4</v>
      </c>
      <c r="BD51" s="1">
        <f t="shared" si="17"/>
      </c>
      <c r="BE51" s="1">
        <f t="shared" si="18"/>
      </c>
      <c r="BF51" s="1">
        <f t="shared" si="19"/>
      </c>
      <c r="BG51" s="1">
        <f t="shared" si="20"/>
      </c>
      <c r="BH51" s="1">
        <f t="shared" si="21"/>
      </c>
      <c r="BI51" s="1">
        <f t="shared" si="22"/>
      </c>
      <c r="BJ51" s="1">
        <f t="shared" si="23"/>
      </c>
      <c r="BK51" s="1">
        <f t="shared" si="24"/>
      </c>
      <c r="BL51" s="1">
        <f t="shared" si="40"/>
      </c>
      <c r="BM51" s="1">
        <f t="shared" si="55"/>
        <v>0</v>
      </c>
      <c r="BN51" s="1">
        <f t="shared" si="56"/>
        <v>1</v>
      </c>
    </row>
    <row r="52" spans="2:66" ht="11.25" customHeight="1">
      <c r="B52" s="11" t="str">
        <f t="shared" si="25"/>
        <v>-</v>
      </c>
      <c r="C52" s="11">
        <f t="shared" si="26"/>
        <v>0</v>
      </c>
      <c r="D52" s="11">
        <f t="shared" si="41"/>
        <v>0</v>
      </c>
      <c r="E52" s="1">
        <f t="shared" si="42"/>
        <v>1</v>
      </c>
      <c r="F52" s="79">
        <f t="shared" si="0"/>
      </c>
      <c r="G52" s="11">
        <f t="shared" si="1"/>
      </c>
      <c r="H52" s="1">
        <f t="shared" si="2"/>
      </c>
      <c r="I52" s="1">
        <f t="shared" si="3"/>
      </c>
      <c r="J52" s="1">
        <f t="shared" si="4"/>
      </c>
      <c r="K52" s="1">
        <f t="shared" si="5"/>
      </c>
      <c r="L52" s="1">
        <f t="shared" si="6"/>
      </c>
      <c r="M52" s="1">
        <f t="shared" si="7"/>
      </c>
      <c r="N52" s="1">
        <f t="shared" si="8"/>
      </c>
      <c r="O52" s="1">
        <f t="shared" si="46"/>
        <v>0</v>
      </c>
      <c r="P52" s="1">
        <f t="shared" si="47"/>
        <v>7</v>
      </c>
      <c r="Q52" s="1">
        <f t="shared" si="27"/>
      </c>
      <c r="R52" s="1">
        <f t="shared" si="9"/>
      </c>
      <c r="T52" s="94">
        <f t="shared" si="28"/>
      </c>
      <c r="U52" s="94">
        <f t="shared" si="29"/>
      </c>
      <c r="V52" s="94">
        <f t="shared" si="10"/>
      </c>
      <c r="W52" s="94">
        <f t="shared" si="48"/>
        <v>2</v>
      </c>
      <c r="X52" s="10">
        <f t="shared" si="49"/>
      </c>
      <c r="Y52" s="10" t="e">
        <f t="shared" si="11"/>
        <v>#VALUE!</v>
      </c>
      <c r="Z52" s="10">
        <f t="shared" si="12"/>
      </c>
      <c r="AA52" s="1">
        <f t="shared" si="13"/>
      </c>
      <c r="AB52" s="12">
        <f t="shared" si="50"/>
        <v>0</v>
      </c>
      <c r="AC52" s="12">
        <f t="shared" si="30"/>
        <v>15</v>
      </c>
      <c r="AH52" s="16">
        <f t="shared" si="31"/>
      </c>
      <c r="AJ52" s="13">
        <f t="shared" si="57"/>
      </c>
      <c r="AK52" s="15">
        <f t="shared" si="32"/>
      </c>
      <c r="AO52" s="14">
        <f t="shared" si="33"/>
        <v>1</v>
      </c>
      <c r="AP52" s="12">
        <f t="shared" si="34"/>
        <v>0</v>
      </c>
      <c r="AQ52" s="11">
        <f t="shared" si="14"/>
      </c>
      <c r="AR52" s="11">
        <f t="shared" si="15"/>
      </c>
      <c r="AS52" s="10" t="e">
        <f t="shared" si="35"/>
        <v>#VALUE!</v>
      </c>
      <c r="AT52" s="10">
        <f t="shared" si="51"/>
      </c>
      <c r="AU52" s="1">
        <f t="shared" si="52"/>
        <v>0</v>
      </c>
      <c r="AV52" s="10">
        <f t="shared" si="36"/>
      </c>
      <c r="AW52" s="10">
        <f t="shared" si="37"/>
      </c>
      <c r="AX52" s="10">
        <f t="shared" si="38"/>
      </c>
      <c r="AZ52" s="1">
        <f t="shared" si="16"/>
      </c>
      <c r="BA52" s="11">
        <f t="shared" si="39"/>
      </c>
      <c r="BB52" s="1">
        <f t="shared" si="53"/>
        <v>0</v>
      </c>
      <c r="BC52" s="1">
        <f t="shared" si="54"/>
        <v>4</v>
      </c>
      <c r="BD52" s="1">
        <f t="shared" si="17"/>
      </c>
      <c r="BE52" s="1">
        <f t="shared" si="18"/>
      </c>
      <c r="BF52" s="1">
        <f t="shared" si="19"/>
      </c>
      <c r="BG52" s="1">
        <f t="shared" si="20"/>
      </c>
      <c r="BH52" s="1">
        <f t="shared" si="21"/>
      </c>
      <c r="BI52" s="1">
        <f t="shared" si="22"/>
      </c>
      <c r="BJ52" s="1">
        <f t="shared" si="23"/>
      </c>
      <c r="BK52" s="1">
        <f t="shared" si="24"/>
      </c>
      <c r="BL52" s="1">
        <f t="shared" si="40"/>
      </c>
      <c r="BM52" s="1">
        <f t="shared" si="55"/>
        <v>0</v>
      </c>
      <c r="BN52" s="1">
        <f t="shared" si="56"/>
        <v>1</v>
      </c>
    </row>
    <row r="53" spans="2:66" ht="11.25" customHeight="1">
      <c r="B53" s="11" t="str">
        <f t="shared" si="25"/>
        <v>-</v>
      </c>
      <c r="C53" s="11">
        <f t="shared" si="26"/>
        <v>0</v>
      </c>
      <c r="D53" s="11">
        <f t="shared" si="41"/>
        <v>0</v>
      </c>
      <c r="E53" s="1">
        <f t="shared" si="42"/>
        <v>1</v>
      </c>
      <c r="F53" s="79">
        <f t="shared" si="0"/>
      </c>
      <c r="G53" s="11">
        <f t="shared" si="1"/>
      </c>
      <c r="H53" s="1">
        <f t="shared" si="2"/>
      </c>
      <c r="I53" s="1">
        <f t="shared" si="3"/>
      </c>
      <c r="J53" s="1">
        <f t="shared" si="4"/>
      </c>
      <c r="K53" s="1">
        <f t="shared" si="5"/>
      </c>
      <c r="L53" s="1">
        <f t="shared" si="6"/>
      </c>
      <c r="M53" s="1">
        <f t="shared" si="7"/>
      </c>
      <c r="N53" s="1">
        <f t="shared" si="8"/>
      </c>
      <c r="O53" s="1">
        <f t="shared" si="46"/>
        <v>0</v>
      </c>
      <c r="P53" s="1">
        <f t="shared" si="47"/>
        <v>7</v>
      </c>
      <c r="Q53" s="1">
        <f t="shared" si="27"/>
      </c>
      <c r="R53" s="1">
        <f t="shared" si="9"/>
      </c>
      <c r="T53" s="94">
        <f t="shared" si="28"/>
      </c>
      <c r="U53" s="94">
        <f t="shared" si="29"/>
      </c>
      <c r="V53" s="94">
        <f t="shared" si="10"/>
      </c>
      <c r="W53" s="94">
        <f t="shared" si="48"/>
        <v>2</v>
      </c>
      <c r="X53" s="10">
        <f t="shared" si="49"/>
      </c>
      <c r="Y53" s="10" t="e">
        <f t="shared" si="11"/>
        <v>#VALUE!</v>
      </c>
      <c r="Z53" s="10">
        <f t="shared" si="12"/>
      </c>
      <c r="AA53" s="1">
        <f t="shared" si="13"/>
      </c>
      <c r="AB53" s="12">
        <f t="shared" si="50"/>
        <v>0</v>
      </c>
      <c r="AC53" s="12">
        <f t="shared" si="30"/>
        <v>15</v>
      </c>
      <c r="AH53" s="16">
        <f t="shared" si="31"/>
      </c>
      <c r="AJ53" s="13">
        <f t="shared" si="57"/>
      </c>
      <c r="AK53" s="15">
        <f t="shared" si="32"/>
      </c>
      <c r="AO53" s="14">
        <f t="shared" si="33"/>
        <v>1</v>
      </c>
      <c r="AP53" s="12">
        <f t="shared" si="34"/>
        <v>0</v>
      </c>
      <c r="AQ53" s="11">
        <f t="shared" si="14"/>
      </c>
      <c r="AR53" s="11">
        <f t="shared" si="15"/>
      </c>
      <c r="AS53" s="10" t="e">
        <f t="shared" si="35"/>
        <v>#VALUE!</v>
      </c>
      <c r="AT53" s="10">
        <f t="shared" si="51"/>
      </c>
      <c r="AU53" s="1">
        <f t="shared" si="52"/>
        <v>0</v>
      </c>
      <c r="AV53" s="10">
        <f t="shared" si="36"/>
      </c>
      <c r="AW53" s="10">
        <f t="shared" si="37"/>
      </c>
      <c r="AX53" s="10">
        <f t="shared" si="38"/>
      </c>
      <c r="AZ53" s="1">
        <f t="shared" si="16"/>
      </c>
      <c r="BA53" s="11">
        <f t="shared" si="39"/>
      </c>
      <c r="BB53" s="1">
        <f t="shared" si="53"/>
        <v>0</v>
      </c>
      <c r="BC53" s="1">
        <f t="shared" si="54"/>
        <v>4</v>
      </c>
      <c r="BD53" s="1">
        <f t="shared" si="17"/>
      </c>
      <c r="BE53" s="1">
        <f t="shared" si="18"/>
      </c>
      <c r="BF53" s="1">
        <f t="shared" si="19"/>
      </c>
      <c r="BG53" s="1">
        <f t="shared" si="20"/>
      </c>
      <c r="BH53" s="1">
        <f t="shared" si="21"/>
      </c>
      <c r="BI53" s="1">
        <f t="shared" si="22"/>
      </c>
      <c r="BJ53" s="1">
        <f t="shared" si="23"/>
      </c>
      <c r="BK53" s="1">
        <f t="shared" si="24"/>
      </c>
      <c r="BL53" s="1">
        <f t="shared" si="40"/>
      </c>
      <c r="BM53" s="1">
        <f t="shared" si="55"/>
        <v>0</v>
      </c>
      <c r="BN53" s="1">
        <f t="shared" si="56"/>
        <v>1</v>
      </c>
    </row>
    <row r="54" spans="5:66" ht="11.25" customHeight="1">
      <c r="E54" s="1"/>
      <c r="Q54" s="1">
        <f t="shared" si="27"/>
      </c>
      <c r="T54" s="94"/>
      <c r="U54" s="94"/>
      <c r="AB54" s="12"/>
      <c r="AH54" s="16"/>
      <c r="AJ54" s="13"/>
      <c r="AP54" s="12"/>
      <c r="AQ54" s="11"/>
      <c r="AR54" s="11"/>
      <c r="AU54" s="1"/>
      <c r="BA54" s="11">
        <f t="shared" si="39"/>
      </c>
      <c r="BM54" s="1"/>
      <c r="BN54" s="1"/>
    </row>
    <row r="55" spans="5:66" ht="11.25" customHeight="1">
      <c r="E55" s="1"/>
      <c r="Q55" s="1">
        <f t="shared" si="27"/>
      </c>
      <c r="T55" s="94"/>
      <c r="U55" s="94"/>
      <c r="AB55" s="12"/>
      <c r="AH55" s="16"/>
      <c r="AJ55" s="13"/>
      <c r="AP55" s="12"/>
      <c r="AQ55" s="11"/>
      <c r="AR55" s="11"/>
      <c r="AU55" s="1"/>
      <c r="BA55" s="11">
        <f t="shared" si="39"/>
      </c>
      <c r="BM55" s="1"/>
      <c r="BN55" s="1"/>
    </row>
    <row r="56" spans="5:66" ht="11.25" customHeight="1">
      <c r="E56" s="1"/>
      <c r="Q56" s="1">
        <f t="shared" si="27"/>
      </c>
      <c r="T56" s="94"/>
      <c r="U56" s="94"/>
      <c r="AB56" s="12"/>
      <c r="AH56" s="16"/>
      <c r="AJ56" s="13"/>
      <c r="AP56" s="12"/>
      <c r="AQ56" s="11"/>
      <c r="AR56" s="11"/>
      <c r="AU56" s="1"/>
      <c r="BA56" s="11">
        <f t="shared" si="39"/>
      </c>
      <c r="BM56" s="1"/>
      <c r="BN56" s="1"/>
    </row>
    <row r="57" spans="5:66" ht="11.25" customHeight="1">
      <c r="E57" s="1"/>
      <c r="Q57" s="1">
        <f t="shared" si="27"/>
      </c>
      <c r="T57" s="94"/>
      <c r="U57" s="94"/>
      <c r="AB57" s="12"/>
      <c r="AH57" s="16"/>
      <c r="AI57" s="41"/>
      <c r="AJ57" s="13"/>
      <c r="AP57" s="12"/>
      <c r="AQ57" s="11"/>
      <c r="AR57" s="11"/>
      <c r="AU57" s="1"/>
      <c r="BA57" s="11">
        <f t="shared" si="39"/>
      </c>
      <c r="BM57" s="1"/>
      <c r="BN57" s="1"/>
    </row>
    <row r="58" spans="5:66" ht="11.25" customHeight="1">
      <c r="E58" s="1"/>
      <c r="Q58" s="1">
        <f t="shared" si="27"/>
      </c>
      <c r="T58" s="94"/>
      <c r="U58" s="94"/>
      <c r="AB58" s="12"/>
      <c r="AH58" s="16"/>
      <c r="AJ58" s="13"/>
      <c r="AP58" s="12"/>
      <c r="AQ58" s="11"/>
      <c r="AR58" s="11"/>
      <c r="AU58" s="1"/>
      <c r="BA58" s="11">
        <f t="shared" si="39"/>
      </c>
      <c r="BM58" s="1"/>
      <c r="BN58" s="1"/>
    </row>
    <row r="59" spans="5:66" ht="11.25" customHeight="1">
      <c r="E59" s="1"/>
      <c r="Q59" s="1">
        <f t="shared" si="27"/>
      </c>
      <c r="T59" s="94"/>
      <c r="U59" s="94"/>
      <c r="AB59" s="12"/>
      <c r="AH59" s="16"/>
      <c r="AJ59" s="16"/>
      <c r="AP59" s="12"/>
      <c r="AQ59" s="11"/>
      <c r="AR59" s="11"/>
      <c r="AU59" s="1"/>
      <c r="BA59" s="11">
        <f t="shared" si="39"/>
      </c>
      <c r="BM59" s="1"/>
      <c r="BN59" s="1"/>
    </row>
    <row r="60" spans="5:66" ht="11.25" customHeight="1">
      <c r="E60" s="1"/>
      <c r="Q60" s="1">
        <f t="shared" si="27"/>
      </c>
      <c r="T60" s="94"/>
      <c r="U60" s="94"/>
      <c r="AB60" s="12"/>
      <c r="AH60" s="16"/>
      <c r="AJ60" s="13"/>
      <c r="AP60" s="12"/>
      <c r="AQ60" s="11"/>
      <c r="AR60" s="11"/>
      <c r="AU60" s="1"/>
      <c r="BA60" s="11">
        <f t="shared" si="39"/>
      </c>
      <c r="BM60" s="1"/>
      <c r="BN60" s="1"/>
    </row>
    <row r="61" spans="5:66" ht="11.25" customHeight="1">
      <c r="E61" s="1"/>
      <c r="Q61" s="1">
        <f t="shared" si="27"/>
      </c>
      <c r="T61" s="94"/>
      <c r="U61" s="94"/>
      <c r="AB61" s="12"/>
      <c r="AH61" s="16"/>
      <c r="AJ61" s="13"/>
      <c r="AP61" s="12"/>
      <c r="AQ61" s="11"/>
      <c r="AR61" s="11"/>
      <c r="AU61" s="1"/>
      <c r="BA61" s="11">
        <f t="shared" si="39"/>
      </c>
      <c r="BM61" s="1"/>
      <c r="BN61" s="1"/>
    </row>
    <row r="62" spans="5:66" ht="11.25" customHeight="1">
      <c r="E62" s="1"/>
      <c r="Q62" s="1">
        <f t="shared" si="27"/>
      </c>
      <c r="T62" s="94"/>
      <c r="U62" s="94"/>
      <c r="AB62" s="12"/>
      <c r="AH62" s="16"/>
      <c r="AI62" s="41"/>
      <c r="AJ62" s="13"/>
      <c r="AP62" s="12"/>
      <c r="AQ62" s="11"/>
      <c r="AR62" s="11"/>
      <c r="AU62" s="1"/>
      <c r="BA62" s="11">
        <f t="shared" si="39"/>
      </c>
      <c r="BM62" s="1"/>
      <c r="BN62" s="1"/>
    </row>
    <row r="63" spans="5:66" ht="11.25" customHeight="1">
      <c r="E63" s="1"/>
      <c r="Q63" s="1">
        <f t="shared" si="27"/>
      </c>
      <c r="T63" s="94"/>
      <c r="U63" s="94"/>
      <c r="AB63" s="12"/>
      <c r="AH63" s="13"/>
      <c r="AJ63" s="16"/>
      <c r="AP63" s="12"/>
      <c r="AQ63" s="11"/>
      <c r="AR63" s="11"/>
      <c r="AU63" s="1"/>
      <c r="BA63" s="11">
        <f t="shared" si="39"/>
      </c>
      <c r="BM63" s="1"/>
      <c r="BN63" s="1"/>
    </row>
    <row r="64" spans="5:66" ht="11.25" customHeight="1">
      <c r="E64" s="1"/>
      <c r="Q64" s="1">
        <f t="shared" si="27"/>
      </c>
      <c r="T64" s="94"/>
      <c r="U64" s="94"/>
      <c r="AB64" s="12"/>
      <c r="AH64" s="16"/>
      <c r="AJ64" s="13"/>
      <c r="AP64" s="12"/>
      <c r="AQ64" s="11"/>
      <c r="AR64" s="11"/>
      <c r="AU64" s="1"/>
      <c r="BA64" s="11">
        <f t="shared" si="39"/>
      </c>
      <c r="BM64" s="1"/>
      <c r="BN64" s="1"/>
    </row>
    <row r="65" spans="5:66" ht="11.25" customHeight="1">
      <c r="E65" s="1"/>
      <c r="Q65" s="1">
        <f t="shared" si="27"/>
      </c>
      <c r="T65" s="94"/>
      <c r="U65" s="94"/>
      <c r="AB65" s="12"/>
      <c r="AH65" s="13"/>
      <c r="AJ65" s="16"/>
      <c r="AP65" s="12"/>
      <c r="AQ65" s="11"/>
      <c r="AR65" s="11"/>
      <c r="AU65" s="1"/>
      <c r="BA65" s="11">
        <f t="shared" si="39"/>
      </c>
      <c r="BM65" s="1"/>
      <c r="BN65" s="1"/>
    </row>
    <row r="66" spans="5:66" ht="11.25" customHeight="1">
      <c r="E66" s="1"/>
      <c r="Q66" s="1">
        <f t="shared" si="27"/>
      </c>
      <c r="T66" s="94"/>
      <c r="U66" s="94"/>
      <c r="AB66" s="12"/>
      <c r="AH66" s="16"/>
      <c r="AJ66" s="13"/>
      <c r="AP66" s="12"/>
      <c r="AQ66" s="11"/>
      <c r="AR66" s="11"/>
      <c r="AU66" s="1"/>
      <c r="BA66" s="11">
        <f t="shared" si="39"/>
      </c>
      <c r="BM66" s="1"/>
      <c r="BN66" s="1"/>
    </row>
    <row r="67" spans="5:66" ht="11.25" customHeight="1">
      <c r="E67" s="1"/>
      <c r="Q67" s="1">
        <f t="shared" si="27"/>
      </c>
      <c r="T67" s="94"/>
      <c r="U67" s="94"/>
      <c r="AB67" s="12"/>
      <c r="AH67" s="13"/>
      <c r="AJ67" s="16"/>
      <c r="AP67" s="12"/>
      <c r="AQ67" s="11"/>
      <c r="AR67" s="11"/>
      <c r="AU67" s="1"/>
      <c r="BA67" s="11">
        <f t="shared" si="39"/>
      </c>
      <c r="BM67" s="1"/>
      <c r="BN67" s="1"/>
    </row>
    <row r="68" spans="5:66" ht="11.25" customHeight="1">
      <c r="E68" s="1"/>
      <c r="Q68" s="1">
        <f t="shared" si="27"/>
      </c>
      <c r="T68" s="94"/>
      <c r="U68" s="94"/>
      <c r="AB68" s="12"/>
      <c r="AH68" s="13"/>
      <c r="AJ68" s="16"/>
      <c r="AP68" s="12"/>
      <c r="AQ68" s="11"/>
      <c r="AR68" s="11"/>
      <c r="AU68" s="1"/>
      <c r="BA68" s="11">
        <f t="shared" si="39"/>
      </c>
      <c r="BM68" s="1"/>
      <c r="BN68" s="1"/>
    </row>
    <row r="69" spans="5:66" ht="11.25" customHeight="1">
      <c r="E69" s="1"/>
      <c r="Q69" s="1">
        <f t="shared" si="27"/>
      </c>
      <c r="T69" s="94"/>
      <c r="U69" s="94"/>
      <c r="AB69" s="12"/>
      <c r="AH69" s="13"/>
      <c r="AJ69" s="16"/>
      <c r="AP69" s="12"/>
      <c r="AQ69" s="11"/>
      <c r="AR69" s="11"/>
      <c r="AU69" s="1"/>
      <c r="BA69" s="11">
        <f t="shared" si="39"/>
      </c>
      <c r="BM69" s="1"/>
      <c r="BN69" s="1"/>
    </row>
    <row r="70" spans="5:66" ht="11.25" customHeight="1">
      <c r="E70" s="1"/>
      <c r="Q70" s="1">
        <f t="shared" si="27"/>
      </c>
      <c r="T70" s="94"/>
      <c r="U70" s="94"/>
      <c r="AB70" s="12"/>
      <c r="AH70" s="16"/>
      <c r="AJ70" s="13"/>
      <c r="AP70" s="12"/>
      <c r="AQ70" s="11"/>
      <c r="AR70" s="11"/>
      <c r="AU70" s="1"/>
      <c r="BA70" s="11">
        <f t="shared" si="39"/>
      </c>
      <c r="BM70" s="1"/>
      <c r="BN70" s="1"/>
    </row>
    <row r="71" spans="5:66" ht="11.25" customHeight="1">
      <c r="E71" s="1"/>
      <c r="Q71" s="1">
        <f t="shared" si="27"/>
      </c>
      <c r="T71" s="94"/>
      <c r="U71" s="94"/>
      <c r="AB71" s="12"/>
      <c r="AH71" s="16"/>
      <c r="AJ71" s="13"/>
      <c r="AP71" s="12"/>
      <c r="AQ71" s="11"/>
      <c r="AR71" s="11"/>
      <c r="AU71" s="1"/>
      <c r="BA71" s="11">
        <f t="shared" si="39"/>
      </c>
      <c r="BM71" s="1"/>
      <c r="BN71" s="1"/>
    </row>
    <row r="72" spans="5:66" ht="11.25" customHeight="1">
      <c r="E72" s="1"/>
      <c r="Q72" s="1">
        <f t="shared" si="27"/>
      </c>
      <c r="T72" s="94"/>
      <c r="U72" s="94"/>
      <c r="AB72" s="12"/>
      <c r="AH72" s="16"/>
      <c r="AJ72" s="13"/>
      <c r="AP72" s="12"/>
      <c r="AQ72" s="11"/>
      <c r="AR72" s="11"/>
      <c r="AU72" s="1"/>
      <c r="BA72" s="11">
        <f t="shared" si="39"/>
      </c>
      <c r="BM72" s="1"/>
      <c r="BN72" s="1"/>
    </row>
    <row r="73" spans="5:66" ht="11.25" customHeight="1">
      <c r="E73" s="1"/>
      <c r="Q73" s="1">
        <f t="shared" si="27"/>
      </c>
      <c r="T73" s="94"/>
      <c r="U73" s="94"/>
      <c r="AB73" s="12"/>
      <c r="AH73" s="13"/>
      <c r="AJ73" s="16"/>
      <c r="AP73" s="12"/>
      <c r="AQ73" s="11"/>
      <c r="AR73" s="11"/>
      <c r="AU73" s="1"/>
      <c r="BA73" s="11">
        <f t="shared" si="39"/>
      </c>
      <c r="BM73" s="1"/>
      <c r="BN73" s="1"/>
    </row>
    <row r="74" spans="5:66" ht="11.25" customHeight="1">
      <c r="E74" s="1"/>
      <c r="Q74" s="1">
        <f t="shared" si="27"/>
      </c>
      <c r="T74" s="94"/>
      <c r="U74" s="94"/>
      <c r="AB74" s="12"/>
      <c r="AH74" s="16"/>
      <c r="AJ74" s="13"/>
      <c r="AP74" s="12"/>
      <c r="AQ74" s="11"/>
      <c r="AR74" s="11"/>
      <c r="AU74" s="1"/>
      <c r="BA74" s="11">
        <f t="shared" si="39"/>
      </c>
      <c r="BM74" s="1"/>
      <c r="BN74" s="1"/>
    </row>
    <row r="75" spans="5:66" ht="11.25" customHeight="1">
      <c r="E75" s="1"/>
      <c r="Q75" s="1">
        <f t="shared" si="27"/>
      </c>
      <c r="T75" s="94"/>
      <c r="U75" s="94"/>
      <c r="AB75" s="12"/>
      <c r="AH75" s="16"/>
      <c r="AJ75" s="13"/>
      <c r="AP75" s="12"/>
      <c r="AQ75" s="11"/>
      <c r="AR75" s="11"/>
      <c r="AU75" s="1"/>
      <c r="BA75" s="11">
        <f t="shared" si="39"/>
      </c>
      <c r="BM75" s="1"/>
      <c r="BN75" s="1"/>
    </row>
    <row r="76" spans="5:66" ht="11.25" customHeight="1">
      <c r="E76" s="1"/>
      <c r="Q76" s="1">
        <f t="shared" si="27"/>
      </c>
      <c r="T76" s="94"/>
      <c r="U76" s="94"/>
      <c r="AB76" s="12"/>
      <c r="AH76" s="16"/>
      <c r="AJ76" s="13"/>
      <c r="AP76" s="12"/>
      <c r="AQ76" s="11"/>
      <c r="AR76" s="11"/>
      <c r="AU76" s="1"/>
      <c r="BA76" s="11">
        <f t="shared" si="39"/>
      </c>
      <c r="BM76" s="1"/>
      <c r="BN76" s="1"/>
    </row>
    <row r="77" spans="5:66" ht="11.25" customHeight="1">
      <c r="E77" s="1"/>
      <c r="Q77" s="1">
        <f aca="true" t="shared" si="58" ref="Q77:Q140">IF(S77="★",AD77,"")</f>
      </c>
      <c r="T77" s="94"/>
      <c r="U77" s="94"/>
      <c r="AB77" s="12"/>
      <c r="AH77" s="16"/>
      <c r="AJ77" s="13"/>
      <c r="AP77" s="12"/>
      <c r="AQ77" s="11"/>
      <c r="AR77" s="11"/>
      <c r="AU77" s="1"/>
      <c r="BA77" s="11">
        <f aca="true" t="shared" si="59" ref="BA77:BA140">IF(AY77="★",AN77,"")</f>
      </c>
      <c r="BM77" s="1"/>
      <c r="BN77" s="1"/>
    </row>
    <row r="78" spans="5:66" ht="11.25" customHeight="1">
      <c r="E78" s="1"/>
      <c r="Q78" s="1">
        <f t="shared" si="58"/>
      </c>
      <c r="T78" s="94"/>
      <c r="U78" s="94"/>
      <c r="AB78" s="12"/>
      <c r="AH78" s="16"/>
      <c r="AJ78" s="13"/>
      <c r="AP78" s="12"/>
      <c r="AQ78" s="11"/>
      <c r="AR78" s="11"/>
      <c r="AU78" s="1"/>
      <c r="BA78" s="11">
        <f t="shared" si="59"/>
      </c>
      <c r="BM78" s="1"/>
      <c r="BN78" s="1"/>
    </row>
    <row r="79" spans="5:66" ht="11.25" customHeight="1">
      <c r="E79" s="1"/>
      <c r="Q79" s="1">
        <f t="shared" si="58"/>
      </c>
      <c r="T79" s="94"/>
      <c r="U79" s="94"/>
      <c r="AB79" s="12"/>
      <c r="AH79" s="16"/>
      <c r="AJ79" s="13"/>
      <c r="AP79" s="12"/>
      <c r="AQ79" s="11"/>
      <c r="AR79" s="11"/>
      <c r="AU79" s="1"/>
      <c r="BA79" s="11">
        <f t="shared" si="59"/>
      </c>
      <c r="BM79" s="1"/>
      <c r="BN79" s="1"/>
    </row>
    <row r="80" spans="5:66" ht="11.25" customHeight="1">
      <c r="E80" s="1"/>
      <c r="Q80" s="1">
        <f t="shared" si="58"/>
      </c>
      <c r="T80" s="94"/>
      <c r="U80" s="94"/>
      <c r="AB80" s="12"/>
      <c r="AH80" s="13"/>
      <c r="AJ80" s="16"/>
      <c r="AP80" s="12"/>
      <c r="AQ80" s="11"/>
      <c r="AR80" s="11"/>
      <c r="AU80" s="1"/>
      <c r="BA80" s="11">
        <f t="shared" si="59"/>
      </c>
      <c r="BM80" s="1"/>
      <c r="BN80" s="1"/>
    </row>
    <row r="81" spans="5:66" ht="11.25" customHeight="1">
      <c r="E81" s="1"/>
      <c r="Q81" s="1">
        <f t="shared" si="58"/>
      </c>
      <c r="T81" s="94"/>
      <c r="U81" s="94"/>
      <c r="AB81" s="12"/>
      <c r="AH81" s="13"/>
      <c r="AJ81" s="16"/>
      <c r="AP81" s="12"/>
      <c r="AQ81" s="11"/>
      <c r="AR81" s="11"/>
      <c r="AU81" s="1"/>
      <c r="BA81" s="11">
        <f t="shared" si="59"/>
      </c>
      <c r="BM81" s="1"/>
      <c r="BN81" s="1"/>
    </row>
    <row r="82" spans="5:66" ht="11.25" customHeight="1">
      <c r="E82" s="1"/>
      <c r="Q82" s="1">
        <f t="shared" si="58"/>
      </c>
      <c r="T82" s="94"/>
      <c r="U82" s="94"/>
      <c r="AB82" s="12"/>
      <c r="AH82" s="16"/>
      <c r="AJ82" s="13"/>
      <c r="AP82" s="12"/>
      <c r="AQ82" s="11"/>
      <c r="AR82" s="11"/>
      <c r="AU82" s="1"/>
      <c r="BA82" s="11">
        <f t="shared" si="59"/>
      </c>
      <c r="BM82" s="1"/>
      <c r="BN82" s="1"/>
    </row>
    <row r="83" spans="5:66" ht="11.25" customHeight="1">
      <c r="E83" s="1"/>
      <c r="Q83" s="1">
        <f t="shared" si="58"/>
      </c>
      <c r="T83" s="94"/>
      <c r="U83" s="94"/>
      <c r="AB83" s="12"/>
      <c r="AH83" s="16"/>
      <c r="AJ83" s="13"/>
      <c r="AP83" s="12"/>
      <c r="AQ83" s="11"/>
      <c r="AR83" s="11"/>
      <c r="AU83" s="1"/>
      <c r="BA83" s="11">
        <f t="shared" si="59"/>
      </c>
      <c r="BM83" s="1"/>
      <c r="BN83" s="1"/>
    </row>
    <row r="84" spans="5:66" ht="11.25" customHeight="1">
      <c r="E84" s="1"/>
      <c r="Q84" s="1">
        <f t="shared" si="58"/>
      </c>
      <c r="T84" s="94"/>
      <c r="U84" s="94"/>
      <c r="AB84" s="12"/>
      <c r="AH84" s="13"/>
      <c r="AJ84" s="16"/>
      <c r="AP84" s="12"/>
      <c r="AQ84" s="11"/>
      <c r="AR84" s="11"/>
      <c r="AU84" s="1"/>
      <c r="BA84" s="11">
        <f t="shared" si="59"/>
      </c>
      <c r="BM84" s="1"/>
      <c r="BN84" s="1"/>
    </row>
    <row r="85" spans="5:66" ht="11.25" customHeight="1">
      <c r="E85" s="1"/>
      <c r="Q85" s="1">
        <f t="shared" si="58"/>
      </c>
      <c r="T85" s="94"/>
      <c r="U85" s="94"/>
      <c r="AB85" s="12"/>
      <c r="AH85" s="16"/>
      <c r="AJ85" s="13"/>
      <c r="AP85" s="12"/>
      <c r="AQ85" s="11"/>
      <c r="AR85" s="11"/>
      <c r="AU85" s="1"/>
      <c r="BA85" s="11">
        <f t="shared" si="59"/>
      </c>
      <c r="BM85" s="1"/>
      <c r="BN85" s="1"/>
    </row>
    <row r="86" spans="5:66" ht="11.25" customHeight="1">
      <c r="E86" s="1"/>
      <c r="Q86" s="1">
        <f t="shared" si="58"/>
      </c>
      <c r="T86" s="94"/>
      <c r="U86" s="94"/>
      <c r="AB86" s="12"/>
      <c r="AH86" s="16"/>
      <c r="AJ86" s="13"/>
      <c r="AP86" s="12"/>
      <c r="AQ86" s="11"/>
      <c r="AR86" s="11"/>
      <c r="AU86" s="1"/>
      <c r="BA86" s="11">
        <f t="shared" si="59"/>
      </c>
      <c r="BM86" s="1"/>
      <c r="BN86" s="1"/>
    </row>
    <row r="87" spans="5:66" ht="11.25" customHeight="1">
      <c r="E87" s="1"/>
      <c r="Q87" s="1">
        <f t="shared" si="58"/>
      </c>
      <c r="T87" s="94"/>
      <c r="U87" s="94"/>
      <c r="AB87" s="12"/>
      <c r="AH87" s="13"/>
      <c r="AJ87" s="16"/>
      <c r="AP87" s="12"/>
      <c r="AQ87" s="11"/>
      <c r="AR87" s="11"/>
      <c r="AU87" s="1"/>
      <c r="BA87" s="11">
        <f t="shared" si="59"/>
      </c>
      <c r="BM87" s="1"/>
      <c r="BN87" s="1"/>
    </row>
    <row r="88" spans="5:66" ht="11.25" customHeight="1">
      <c r="E88" s="1"/>
      <c r="Q88" s="1">
        <f t="shared" si="58"/>
      </c>
      <c r="T88" s="94"/>
      <c r="U88" s="94"/>
      <c r="AB88" s="12"/>
      <c r="AH88" s="16"/>
      <c r="AJ88" s="13"/>
      <c r="AP88" s="12"/>
      <c r="AQ88" s="11"/>
      <c r="AR88" s="11"/>
      <c r="AU88" s="1"/>
      <c r="BA88" s="11">
        <f t="shared" si="59"/>
      </c>
      <c r="BM88" s="1"/>
      <c r="BN88" s="1"/>
    </row>
    <row r="89" spans="5:66" ht="11.25" customHeight="1">
      <c r="E89" s="1"/>
      <c r="Q89" s="1">
        <f t="shared" si="58"/>
      </c>
      <c r="T89" s="94"/>
      <c r="U89" s="94"/>
      <c r="AB89" s="12"/>
      <c r="AH89" s="16"/>
      <c r="AJ89" s="13"/>
      <c r="AP89" s="12"/>
      <c r="AQ89" s="11"/>
      <c r="AR89" s="11"/>
      <c r="AU89" s="1"/>
      <c r="BA89" s="11">
        <f t="shared" si="59"/>
      </c>
      <c r="BM89" s="1"/>
      <c r="BN89" s="1"/>
    </row>
    <row r="90" spans="5:66" ht="11.25" customHeight="1">
      <c r="E90" s="1"/>
      <c r="Q90" s="1">
        <f t="shared" si="58"/>
      </c>
      <c r="T90" s="94"/>
      <c r="U90" s="94"/>
      <c r="AB90" s="12"/>
      <c r="AH90" s="16"/>
      <c r="AJ90" s="13"/>
      <c r="AP90" s="12"/>
      <c r="AQ90" s="11"/>
      <c r="AR90" s="11"/>
      <c r="AU90" s="1"/>
      <c r="BA90" s="11">
        <f t="shared" si="59"/>
      </c>
      <c r="BM90" s="1"/>
      <c r="BN90" s="1"/>
    </row>
    <row r="91" spans="5:66" ht="11.25" customHeight="1">
      <c r="E91" s="1"/>
      <c r="Q91" s="1">
        <f t="shared" si="58"/>
      </c>
      <c r="T91" s="94"/>
      <c r="U91" s="94"/>
      <c r="AB91" s="12"/>
      <c r="AH91" s="16"/>
      <c r="AJ91" s="13"/>
      <c r="AP91" s="12"/>
      <c r="AQ91" s="11"/>
      <c r="AR91" s="11"/>
      <c r="AU91" s="1"/>
      <c r="BA91" s="11">
        <f t="shared" si="59"/>
      </c>
      <c r="BM91" s="1"/>
      <c r="BN91" s="1"/>
    </row>
    <row r="92" spans="5:66" ht="11.25" customHeight="1">
      <c r="E92" s="1"/>
      <c r="Q92" s="1">
        <f t="shared" si="58"/>
      </c>
      <c r="T92" s="94"/>
      <c r="U92" s="94"/>
      <c r="AB92" s="12"/>
      <c r="AH92" s="13"/>
      <c r="AJ92" s="16"/>
      <c r="AP92" s="12"/>
      <c r="AQ92" s="11"/>
      <c r="AR92" s="11"/>
      <c r="AU92" s="1"/>
      <c r="BA92" s="11">
        <f t="shared" si="59"/>
      </c>
      <c r="BM92" s="1"/>
      <c r="BN92" s="1"/>
    </row>
    <row r="93" spans="5:66" ht="11.25" customHeight="1">
      <c r="E93" s="1"/>
      <c r="Q93" s="1">
        <f t="shared" si="58"/>
      </c>
      <c r="T93" s="94"/>
      <c r="U93" s="94"/>
      <c r="AB93" s="12"/>
      <c r="AH93" s="13"/>
      <c r="AJ93" s="16"/>
      <c r="AP93" s="12"/>
      <c r="AQ93" s="11"/>
      <c r="AR93" s="11"/>
      <c r="AU93" s="1"/>
      <c r="BA93" s="11">
        <f t="shared" si="59"/>
      </c>
      <c r="BM93" s="1"/>
      <c r="BN93" s="1"/>
    </row>
    <row r="94" spans="5:66" ht="11.25" customHeight="1">
      <c r="E94" s="1"/>
      <c r="Q94" s="1">
        <f t="shared" si="58"/>
      </c>
      <c r="T94" s="94"/>
      <c r="U94" s="94"/>
      <c r="AB94" s="12"/>
      <c r="AH94" s="16"/>
      <c r="AJ94" s="13"/>
      <c r="AP94" s="12"/>
      <c r="AQ94" s="11"/>
      <c r="AR94" s="11"/>
      <c r="AU94" s="1"/>
      <c r="BA94" s="11">
        <f t="shared" si="59"/>
      </c>
      <c r="BM94" s="1"/>
      <c r="BN94" s="1"/>
    </row>
    <row r="95" spans="5:66" ht="11.25" customHeight="1">
      <c r="E95" s="1"/>
      <c r="Q95" s="1">
        <f t="shared" si="58"/>
      </c>
      <c r="T95" s="94"/>
      <c r="U95" s="94"/>
      <c r="AB95" s="12"/>
      <c r="AH95" s="16"/>
      <c r="AJ95" s="13"/>
      <c r="AP95" s="12"/>
      <c r="AQ95" s="11"/>
      <c r="AR95" s="11"/>
      <c r="AU95" s="1"/>
      <c r="BA95" s="11">
        <f t="shared" si="59"/>
      </c>
      <c r="BM95" s="1"/>
      <c r="BN95" s="1"/>
    </row>
    <row r="96" spans="5:66" ht="11.25" customHeight="1">
      <c r="E96" s="1"/>
      <c r="Q96" s="1">
        <f t="shared" si="58"/>
      </c>
      <c r="T96" s="94"/>
      <c r="U96" s="94"/>
      <c r="AB96" s="12"/>
      <c r="AH96" s="13"/>
      <c r="AJ96" s="16"/>
      <c r="AP96" s="12"/>
      <c r="AQ96" s="11"/>
      <c r="AR96" s="11"/>
      <c r="AU96" s="1"/>
      <c r="BA96" s="11">
        <f t="shared" si="59"/>
      </c>
      <c r="BM96" s="1"/>
      <c r="BN96" s="1"/>
    </row>
    <row r="97" spans="5:66" ht="11.25" customHeight="1">
      <c r="E97" s="1"/>
      <c r="Q97" s="1">
        <f t="shared" si="58"/>
      </c>
      <c r="T97" s="94"/>
      <c r="U97" s="94"/>
      <c r="AB97" s="12"/>
      <c r="AH97" s="16"/>
      <c r="AJ97" s="13"/>
      <c r="AP97" s="12"/>
      <c r="AQ97" s="11"/>
      <c r="AR97" s="11"/>
      <c r="AU97" s="1"/>
      <c r="BA97" s="11">
        <f t="shared" si="59"/>
      </c>
      <c r="BM97" s="1"/>
      <c r="BN97" s="1"/>
    </row>
    <row r="98" spans="5:66" ht="11.25" customHeight="1">
      <c r="E98" s="1"/>
      <c r="Q98" s="1">
        <f t="shared" si="58"/>
      </c>
      <c r="T98" s="94"/>
      <c r="U98" s="94"/>
      <c r="AB98" s="12"/>
      <c r="AH98" s="41"/>
      <c r="AI98" s="41"/>
      <c r="AJ98" s="41"/>
      <c r="AP98" s="12"/>
      <c r="AQ98" s="11"/>
      <c r="AR98" s="11"/>
      <c r="AU98" s="1"/>
      <c r="BA98" s="11">
        <f t="shared" si="59"/>
      </c>
      <c r="BM98" s="1"/>
      <c r="BN98" s="1"/>
    </row>
    <row r="99" spans="5:66" ht="11.25" customHeight="1">
      <c r="E99" s="1"/>
      <c r="Q99" s="1">
        <f t="shared" si="58"/>
      </c>
      <c r="T99" s="94"/>
      <c r="U99" s="94"/>
      <c r="AB99" s="12"/>
      <c r="AH99" s="16"/>
      <c r="AJ99" s="13"/>
      <c r="AP99" s="12"/>
      <c r="AQ99" s="11"/>
      <c r="AR99" s="11"/>
      <c r="AU99" s="1"/>
      <c r="BA99" s="11">
        <f t="shared" si="59"/>
      </c>
      <c r="BM99" s="1"/>
      <c r="BN99" s="1"/>
    </row>
    <row r="100" spans="5:66" ht="11.25" customHeight="1">
      <c r="E100" s="1"/>
      <c r="Q100" s="1">
        <f t="shared" si="58"/>
      </c>
      <c r="T100" s="94"/>
      <c r="U100" s="94"/>
      <c r="AB100" s="12"/>
      <c r="AH100" s="13"/>
      <c r="AJ100" s="16"/>
      <c r="AP100" s="12"/>
      <c r="AQ100" s="11"/>
      <c r="AR100" s="11"/>
      <c r="AU100" s="1"/>
      <c r="BA100" s="11">
        <f t="shared" si="59"/>
      </c>
      <c r="BM100" s="1"/>
      <c r="BN100" s="1"/>
    </row>
    <row r="101" spans="5:66" ht="11.25" customHeight="1">
      <c r="E101" s="1"/>
      <c r="Q101" s="1">
        <f t="shared" si="58"/>
      </c>
      <c r="T101" s="94"/>
      <c r="U101" s="94"/>
      <c r="AB101" s="12"/>
      <c r="AH101" s="16"/>
      <c r="AJ101" s="13"/>
      <c r="AP101" s="12"/>
      <c r="AQ101" s="11"/>
      <c r="AR101" s="11"/>
      <c r="AU101" s="1"/>
      <c r="BA101" s="11">
        <f t="shared" si="59"/>
      </c>
      <c r="BM101" s="1"/>
      <c r="BN101" s="1"/>
    </row>
    <row r="102" spans="5:66" ht="11.25" customHeight="1">
      <c r="E102" s="1"/>
      <c r="Q102" s="1">
        <f t="shared" si="58"/>
      </c>
      <c r="T102" s="94"/>
      <c r="U102" s="94"/>
      <c r="AB102" s="12"/>
      <c r="AH102" s="13"/>
      <c r="AJ102" s="16"/>
      <c r="AP102" s="12"/>
      <c r="AQ102" s="11"/>
      <c r="AR102" s="11"/>
      <c r="AU102" s="1"/>
      <c r="BA102" s="11">
        <f t="shared" si="59"/>
      </c>
      <c r="BM102" s="1"/>
      <c r="BN102" s="1"/>
    </row>
    <row r="103" spans="5:66" ht="11.25" customHeight="1">
      <c r="E103" s="1"/>
      <c r="Q103" s="1">
        <f t="shared" si="58"/>
      </c>
      <c r="T103" s="94"/>
      <c r="U103" s="94"/>
      <c r="AB103" s="12"/>
      <c r="AH103" s="13"/>
      <c r="AJ103" s="16"/>
      <c r="AP103" s="12"/>
      <c r="AQ103" s="11"/>
      <c r="AR103" s="11"/>
      <c r="AU103" s="1"/>
      <c r="BA103" s="11">
        <f t="shared" si="59"/>
      </c>
      <c r="BM103" s="1"/>
      <c r="BN103" s="1"/>
    </row>
    <row r="104" spans="5:66" ht="11.25" customHeight="1">
      <c r="E104" s="1"/>
      <c r="Q104" s="1">
        <f t="shared" si="58"/>
      </c>
      <c r="T104" s="94"/>
      <c r="U104" s="94"/>
      <c r="AB104" s="12"/>
      <c r="AH104" s="13"/>
      <c r="AJ104" s="16"/>
      <c r="AP104" s="12"/>
      <c r="AQ104" s="11"/>
      <c r="AR104" s="11"/>
      <c r="AU104" s="1"/>
      <c r="BA104" s="11">
        <f t="shared" si="59"/>
      </c>
      <c r="BM104" s="1"/>
      <c r="BN104" s="1"/>
    </row>
    <row r="105" spans="5:66" ht="11.25" customHeight="1">
      <c r="E105" s="1"/>
      <c r="Q105" s="1">
        <f t="shared" si="58"/>
      </c>
      <c r="T105" s="94"/>
      <c r="U105" s="94"/>
      <c r="AB105" s="12"/>
      <c r="AH105" s="16"/>
      <c r="AJ105" s="13"/>
      <c r="AP105" s="12"/>
      <c r="AQ105" s="11"/>
      <c r="AR105" s="11"/>
      <c r="AU105" s="1"/>
      <c r="BA105" s="11">
        <f t="shared" si="59"/>
      </c>
      <c r="BM105" s="1"/>
      <c r="BN105" s="1"/>
    </row>
    <row r="106" spans="5:66" ht="11.25" customHeight="1">
      <c r="E106" s="1"/>
      <c r="Q106" s="1">
        <f t="shared" si="58"/>
      </c>
      <c r="T106" s="94"/>
      <c r="U106" s="94"/>
      <c r="AB106" s="12"/>
      <c r="AH106" s="16"/>
      <c r="AJ106" s="13"/>
      <c r="AP106" s="12"/>
      <c r="AQ106" s="11"/>
      <c r="AR106" s="11"/>
      <c r="AU106" s="1"/>
      <c r="BA106" s="11">
        <f t="shared" si="59"/>
      </c>
      <c r="BM106" s="1"/>
      <c r="BN106" s="1"/>
    </row>
    <row r="107" spans="5:66" ht="11.25" customHeight="1">
      <c r="E107" s="1"/>
      <c r="Q107" s="1">
        <f t="shared" si="58"/>
      </c>
      <c r="T107" s="94"/>
      <c r="U107" s="94"/>
      <c r="AB107" s="12"/>
      <c r="AH107" s="16"/>
      <c r="AJ107" s="13"/>
      <c r="AP107" s="12"/>
      <c r="AQ107" s="11"/>
      <c r="AR107" s="11"/>
      <c r="AU107" s="1"/>
      <c r="BA107" s="11">
        <f t="shared" si="59"/>
      </c>
      <c r="BM107" s="1"/>
      <c r="BN107" s="1"/>
    </row>
    <row r="108" spans="5:66" ht="11.25" customHeight="1">
      <c r="E108" s="1"/>
      <c r="Q108" s="1">
        <f t="shared" si="58"/>
      </c>
      <c r="T108" s="94"/>
      <c r="U108" s="94"/>
      <c r="AB108" s="12"/>
      <c r="AH108" s="13"/>
      <c r="AJ108" s="16"/>
      <c r="AP108" s="12"/>
      <c r="AQ108" s="11"/>
      <c r="AR108" s="11"/>
      <c r="AU108" s="1"/>
      <c r="BA108" s="11">
        <f t="shared" si="59"/>
      </c>
      <c r="BM108" s="1"/>
      <c r="BN108" s="1"/>
    </row>
    <row r="109" spans="5:66" ht="11.25" customHeight="1">
      <c r="E109" s="1"/>
      <c r="Q109" s="1">
        <f t="shared" si="58"/>
      </c>
      <c r="T109" s="94"/>
      <c r="U109" s="94"/>
      <c r="AB109" s="12"/>
      <c r="AH109" s="16"/>
      <c r="AJ109" s="13"/>
      <c r="AP109" s="12"/>
      <c r="AQ109" s="11"/>
      <c r="AR109" s="11"/>
      <c r="AU109" s="1"/>
      <c r="BA109" s="11">
        <f t="shared" si="59"/>
      </c>
      <c r="BM109" s="1"/>
      <c r="BN109" s="1"/>
    </row>
    <row r="110" spans="5:66" ht="11.25" customHeight="1">
      <c r="E110" s="1"/>
      <c r="Q110" s="1">
        <f t="shared" si="58"/>
      </c>
      <c r="T110" s="94"/>
      <c r="U110" s="94"/>
      <c r="AB110" s="12"/>
      <c r="AH110" s="16"/>
      <c r="AJ110" s="13"/>
      <c r="AP110" s="12"/>
      <c r="AQ110" s="11"/>
      <c r="AR110" s="11"/>
      <c r="AU110" s="1"/>
      <c r="BA110" s="11">
        <f t="shared" si="59"/>
      </c>
      <c r="BM110" s="1"/>
      <c r="BN110" s="1"/>
    </row>
    <row r="111" spans="2:66" ht="11.25" customHeight="1">
      <c r="B111" s="90"/>
      <c r="E111" s="1"/>
      <c r="Q111" s="1">
        <f t="shared" si="58"/>
      </c>
      <c r="T111" s="94"/>
      <c r="U111" s="94"/>
      <c r="AB111" s="12"/>
      <c r="AH111" s="13"/>
      <c r="AJ111" s="16"/>
      <c r="AP111" s="12"/>
      <c r="AQ111" s="11"/>
      <c r="AR111" s="11"/>
      <c r="AU111" s="1"/>
      <c r="BA111" s="11">
        <f t="shared" si="59"/>
      </c>
      <c r="BM111" s="1"/>
      <c r="BN111" s="1"/>
    </row>
    <row r="112" spans="2:66" ht="11.25" customHeight="1">
      <c r="B112" s="90"/>
      <c r="E112" s="1"/>
      <c r="Q112" s="1">
        <f t="shared" si="58"/>
      </c>
      <c r="T112" s="94"/>
      <c r="U112" s="94"/>
      <c r="AB112" s="12"/>
      <c r="AH112" s="13"/>
      <c r="AJ112" s="16"/>
      <c r="AP112" s="12"/>
      <c r="AQ112" s="11"/>
      <c r="AR112" s="11"/>
      <c r="AU112" s="1"/>
      <c r="BA112" s="11">
        <f t="shared" si="59"/>
      </c>
      <c r="BM112" s="1"/>
      <c r="BN112" s="1"/>
    </row>
    <row r="113" spans="2:66" ht="11.25" customHeight="1">
      <c r="B113" s="90"/>
      <c r="E113" s="1"/>
      <c r="Q113" s="1">
        <f t="shared" si="58"/>
      </c>
      <c r="T113" s="94"/>
      <c r="U113" s="94"/>
      <c r="AB113" s="12"/>
      <c r="AH113" s="16"/>
      <c r="AJ113" s="13"/>
      <c r="AP113" s="12"/>
      <c r="AQ113" s="11"/>
      <c r="AR113" s="11"/>
      <c r="AU113" s="1"/>
      <c r="BA113" s="11">
        <f t="shared" si="59"/>
      </c>
      <c r="BM113" s="1"/>
      <c r="BN113" s="1"/>
    </row>
    <row r="114" spans="2:66" ht="11.25" customHeight="1">
      <c r="B114" s="90"/>
      <c r="E114" s="1"/>
      <c r="Q114" s="1">
        <f t="shared" si="58"/>
      </c>
      <c r="T114" s="94"/>
      <c r="U114" s="94"/>
      <c r="AB114" s="12"/>
      <c r="AH114" s="13"/>
      <c r="AJ114" s="16"/>
      <c r="AP114" s="12"/>
      <c r="AQ114" s="11"/>
      <c r="AR114" s="11"/>
      <c r="AU114" s="1"/>
      <c r="BA114" s="11">
        <f t="shared" si="59"/>
      </c>
      <c r="BM114" s="1"/>
      <c r="BN114" s="1"/>
    </row>
    <row r="115" spans="2:66" ht="11.25" customHeight="1">
      <c r="B115" s="90"/>
      <c r="E115" s="1"/>
      <c r="Q115" s="1">
        <f t="shared" si="58"/>
      </c>
      <c r="T115" s="94"/>
      <c r="U115" s="94"/>
      <c r="AB115" s="12"/>
      <c r="AH115" s="13"/>
      <c r="AJ115" s="16"/>
      <c r="AP115" s="12"/>
      <c r="AQ115" s="11"/>
      <c r="AR115" s="11"/>
      <c r="AU115" s="1"/>
      <c r="BA115" s="11">
        <f t="shared" si="59"/>
      </c>
      <c r="BM115" s="1"/>
      <c r="BN115" s="1"/>
    </row>
    <row r="116" spans="2:66" ht="11.25" customHeight="1">
      <c r="B116" s="90"/>
      <c r="E116" s="1"/>
      <c r="Q116" s="1">
        <f t="shared" si="58"/>
      </c>
      <c r="T116" s="94"/>
      <c r="U116" s="94"/>
      <c r="AB116" s="12"/>
      <c r="AH116" s="13"/>
      <c r="AJ116" s="16"/>
      <c r="AP116" s="12"/>
      <c r="AQ116" s="11"/>
      <c r="AR116" s="11"/>
      <c r="AU116" s="1"/>
      <c r="BA116" s="11">
        <f t="shared" si="59"/>
      </c>
      <c r="BM116" s="1"/>
      <c r="BN116" s="1"/>
    </row>
    <row r="117" spans="2:66" ht="11.25" customHeight="1">
      <c r="B117" s="90"/>
      <c r="E117" s="1"/>
      <c r="Q117" s="1">
        <f t="shared" si="58"/>
      </c>
      <c r="T117" s="94"/>
      <c r="U117" s="94"/>
      <c r="AB117" s="12"/>
      <c r="AH117" s="13"/>
      <c r="AJ117" s="16"/>
      <c r="AP117" s="12"/>
      <c r="AQ117" s="11"/>
      <c r="AR117" s="11"/>
      <c r="AU117" s="1"/>
      <c r="BA117" s="11">
        <f t="shared" si="59"/>
      </c>
      <c r="BM117" s="1"/>
      <c r="BN117" s="1"/>
    </row>
    <row r="118" spans="2:66" ht="11.25" customHeight="1">
      <c r="B118" s="90"/>
      <c r="E118" s="1"/>
      <c r="Q118" s="1">
        <f t="shared" si="58"/>
      </c>
      <c r="T118" s="94"/>
      <c r="U118" s="94"/>
      <c r="AB118" s="12"/>
      <c r="AH118" s="16"/>
      <c r="AJ118" s="13"/>
      <c r="AP118" s="12"/>
      <c r="AQ118" s="11"/>
      <c r="AR118" s="11"/>
      <c r="AU118" s="1"/>
      <c r="BA118" s="11">
        <f t="shared" si="59"/>
      </c>
      <c r="BM118" s="1"/>
      <c r="BN118" s="1"/>
    </row>
    <row r="119" spans="2:66" ht="11.25" customHeight="1">
      <c r="B119" s="90"/>
      <c r="E119" s="1"/>
      <c r="Q119" s="1">
        <f t="shared" si="58"/>
      </c>
      <c r="T119" s="94"/>
      <c r="U119" s="94"/>
      <c r="AB119" s="12"/>
      <c r="AH119" s="13"/>
      <c r="AJ119" s="16"/>
      <c r="AP119" s="12"/>
      <c r="AQ119" s="11"/>
      <c r="AR119" s="11"/>
      <c r="AU119" s="1"/>
      <c r="BA119" s="11">
        <f t="shared" si="59"/>
      </c>
      <c r="BM119" s="1"/>
      <c r="BN119" s="1"/>
    </row>
    <row r="120" spans="2:66" ht="11.25" customHeight="1">
      <c r="B120" s="90"/>
      <c r="Q120" s="1">
        <f t="shared" si="58"/>
      </c>
      <c r="T120" s="94"/>
      <c r="U120" s="94"/>
      <c r="AB120" s="12"/>
      <c r="AH120" s="16"/>
      <c r="AJ120" s="13"/>
      <c r="AP120" s="12"/>
      <c r="AQ120" s="11"/>
      <c r="AR120" s="11"/>
      <c r="AU120" s="1"/>
      <c r="BA120" s="11">
        <f t="shared" si="59"/>
      </c>
      <c r="BM120" s="1"/>
      <c r="BN120" s="1"/>
    </row>
    <row r="121" spans="2:66" ht="11.25" customHeight="1">
      <c r="B121" s="90"/>
      <c r="Q121" s="1">
        <f t="shared" si="58"/>
      </c>
      <c r="T121" s="94"/>
      <c r="U121" s="94"/>
      <c r="AB121" s="12"/>
      <c r="AH121" s="16"/>
      <c r="AJ121" s="13"/>
      <c r="AP121" s="12"/>
      <c r="AQ121" s="11"/>
      <c r="AR121" s="11"/>
      <c r="AU121" s="1"/>
      <c r="BA121" s="11">
        <f t="shared" si="59"/>
      </c>
      <c r="BM121" s="1"/>
      <c r="BN121" s="1"/>
    </row>
    <row r="122" spans="2:66" ht="11.25" customHeight="1">
      <c r="B122" s="90"/>
      <c r="Q122" s="1">
        <f t="shared" si="58"/>
      </c>
      <c r="T122" s="94"/>
      <c r="U122" s="94"/>
      <c r="AB122" s="12"/>
      <c r="AH122" s="16"/>
      <c r="AJ122" s="13"/>
      <c r="AP122" s="12"/>
      <c r="AQ122" s="11"/>
      <c r="AR122" s="11"/>
      <c r="AU122" s="1"/>
      <c r="BA122" s="11">
        <f t="shared" si="59"/>
      </c>
      <c r="BM122" s="1"/>
      <c r="BN122" s="1"/>
    </row>
    <row r="123" spans="2:66" ht="11.25" customHeight="1">
      <c r="B123" s="90"/>
      <c r="Q123" s="1">
        <f t="shared" si="58"/>
      </c>
      <c r="T123" s="94"/>
      <c r="U123" s="94"/>
      <c r="AB123" s="12"/>
      <c r="AH123" s="16"/>
      <c r="AJ123" s="13"/>
      <c r="AP123" s="12"/>
      <c r="AQ123" s="11"/>
      <c r="AR123" s="11"/>
      <c r="AU123" s="1"/>
      <c r="BA123" s="11">
        <f t="shared" si="59"/>
      </c>
      <c r="BM123" s="1"/>
      <c r="BN123" s="1"/>
    </row>
    <row r="124" spans="2:66" ht="11.25" customHeight="1">
      <c r="B124" s="90"/>
      <c r="Q124" s="1">
        <f t="shared" si="58"/>
      </c>
      <c r="T124" s="94"/>
      <c r="U124" s="94"/>
      <c r="AB124" s="12"/>
      <c r="AH124" s="16"/>
      <c r="AJ124" s="13"/>
      <c r="AP124" s="12"/>
      <c r="AQ124" s="11"/>
      <c r="AR124" s="11"/>
      <c r="AU124" s="1"/>
      <c r="BA124" s="11">
        <f t="shared" si="59"/>
      </c>
      <c r="BM124" s="1"/>
      <c r="BN124" s="1"/>
    </row>
    <row r="125" spans="2:66" ht="11.25" customHeight="1">
      <c r="B125" s="90"/>
      <c r="Q125" s="1">
        <f t="shared" si="58"/>
      </c>
      <c r="T125" s="94"/>
      <c r="U125" s="94"/>
      <c r="AB125" s="12"/>
      <c r="AH125" s="16"/>
      <c r="AJ125" s="13"/>
      <c r="AP125" s="12"/>
      <c r="AQ125" s="11"/>
      <c r="AR125" s="11"/>
      <c r="AU125" s="1"/>
      <c r="BA125" s="11">
        <f t="shared" si="59"/>
      </c>
      <c r="BM125" s="1"/>
      <c r="BN125" s="1"/>
    </row>
    <row r="126" spans="2:66" ht="11.25" customHeight="1">
      <c r="B126" s="90"/>
      <c r="Q126" s="1">
        <f t="shared" si="58"/>
      </c>
      <c r="T126" s="94"/>
      <c r="U126" s="94"/>
      <c r="AB126" s="12"/>
      <c r="AH126" s="16"/>
      <c r="AJ126" s="13"/>
      <c r="AP126" s="12"/>
      <c r="AQ126" s="11"/>
      <c r="AR126" s="11"/>
      <c r="AU126" s="1"/>
      <c r="BA126" s="11">
        <f t="shared" si="59"/>
      </c>
      <c r="BM126" s="1"/>
      <c r="BN126" s="1"/>
    </row>
    <row r="127" spans="2:66" ht="11.25" customHeight="1">
      <c r="B127" s="90"/>
      <c r="Q127" s="1">
        <f t="shared" si="58"/>
      </c>
      <c r="T127" s="94"/>
      <c r="U127" s="94"/>
      <c r="AB127" s="12"/>
      <c r="AH127" s="16"/>
      <c r="AJ127" s="13"/>
      <c r="AP127" s="12"/>
      <c r="AQ127" s="11"/>
      <c r="AR127" s="11"/>
      <c r="AU127" s="1"/>
      <c r="BA127" s="11">
        <f t="shared" si="59"/>
      </c>
      <c r="BM127" s="1"/>
      <c r="BN127" s="1"/>
    </row>
    <row r="128" spans="2:66" ht="11.25" customHeight="1">
      <c r="B128" s="90"/>
      <c r="Q128" s="1">
        <f t="shared" si="58"/>
      </c>
      <c r="T128" s="94"/>
      <c r="U128" s="94"/>
      <c r="AB128" s="12"/>
      <c r="AH128" s="16"/>
      <c r="AJ128" s="13"/>
      <c r="AP128" s="12"/>
      <c r="AQ128" s="11"/>
      <c r="AR128" s="11"/>
      <c r="AU128" s="1"/>
      <c r="BA128" s="11">
        <f t="shared" si="59"/>
      </c>
      <c r="BM128" s="1"/>
      <c r="BN128" s="1"/>
    </row>
    <row r="129" spans="2:66" ht="11.25" customHeight="1">
      <c r="B129" s="90"/>
      <c r="Q129" s="1">
        <f t="shared" si="58"/>
      </c>
      <c r="T129" s="94"/>
      <c r="U129" s="94"/>
      <c r="AB129" s="12"/>
      <c r="AH129" s="16"/>
      <c r="AJ129" s="13"/>
      <c r="AP129" s="12"/>
      <c r="AQ129" s="11"/>
      <c r="AR129" s="11"/>
      <c r="AU129" s="1"/>
      <c r="BA129" s="11">
        <f t="shared" si="59"/>
      </c>
      <c r="BM129" s="1"/>
      <c r="BN129" s="1"/>
    </row>
    <row r="130" spans="2:66" ht="11.25" customHeight="1">
      <c r="B130" s="90"/>
      <c r="Q130" s="1">
        <f t="shared" si="58"/>
      </c>
      <c r="T130" s="94"/>
      <c r="U130" s="94"/>
      <c r="AB130" s="12"/>
      <c r="AH130" s="16"/>
      <c r="AJ130" s="13"/>
      <c r="AP130" s="12"/>
      <c r="AQ130" s="11"/>
      <c r="AR130" s="11"/>
      <c r="AU130" s="1"/>
      <c r="BA130" s="11">
        <f t="shared" si="59"/>
      </c>
      <c r="BM130" s="1"/>
      <c r="BN130" s="1"/>
    </row>
    <row r="131" spans="2:66" ht="11.25" customHeight="1">
      <c r="B131" s="90"/>
      <c r="Q131" s="1">
        <f t="shared" si="58"/>
      </c>
      <c r="T131" s="94"/>
      <c r="U131" s="94"/>
      <c r="AB131" s="12"/>
      <c r="AH131" s="16"/>
      <c r="AJ131" s="13"/>
      <c r="AP131" s="12"/>
      <c r="AQ131" s="11"/>
      <c r="AR131" s="11"/>
      <c r="AU131" s="1"/>
      <c r="BA131" s="11">
        <f t="shared" si="59"/>
      </c>
      <c r="BM131" s="1"/>
      <c r="BN131" s="1"/>
    </row>
    <row r="132" spans="2:66" ht="11.25" customHeight="1">
      <c r="B132" s="90"/>
      <c r="Q132" s="1">
        <f t="shared" si="58"/>
      </c>
      <c r="T132" s="94"/>
      <c r="U132" s="94"/>
      <c r="AB132" s="12"/>
      <c r="AH132" s="16"/>
      <c r="AJ132" s="13"/>
      <c r="AP132" s="12"/>
      <c r="AQ132" s="11"/>
      <c r="AR132" s="11"/>
      <c r="AU132" s="1"/>
      <c r="BA132" s="11">
        <f t="shared" si="59"/>
      </c>
      <c r="BM132" s="1"/>
      <c r="BN132" s="1"/>
    </row>
    <row r="133" spans="2:66" ht="11.25" customHeight="1">
      <c r="B133" s="90"/>
      <c r="Q133" s="1">
        <f t="shared" si="58"/>
      </c>
      <c r="T133" s="94"/>
      <c r="U133" s="94"/>
      <c r="AB133" s="12"/>
      <c r="AH133" s="16"/>
      <c r="AJ133" s="13"/>
      <c r="AP133" s="12"/>
      <c r="AQ133" s="11"/>
      <c r="AR133" s="11"/>
      <c r="AU133" s="1"/>
      <c r="BA133" s="11">
        <f t="shared" si="59"/>
      </c>
      <c r="BM133" s="1"/>
      <c r="BN133" s="1"/>
    </row>
    <row r="134" spans="2:66" ht="11.25" customHeight="1">
      <c r="B134" s="90"/>
      <c r="Q134" s="1">
        <f t="shared" si="58"/>
      </c>
      <c r="T134" s="94"/>
      <c r="U134" s="94"/>
      <c r="AB134" s="12"/>
      <c r="AH134" s="16"/>
      <c r="AJ134" s="13"/>
      <c r="AP134" s="12"/>
      <c r="AQ134" s="11"/>
      <c r="AR134" s="11"/>
      <c r="AU134" s="1"/>
      <c r="BA134" s="11">
        <f t="shared" si="59"/>
      </c>
      <c r="BM134" s="1"/>
      <c r="BN134" s="1"/>
    </row>
    <row r="135" spans="2:66" ht="11.25" customHeight="1">
      <c r="B135" s="90"/>
      <c r="Q135" s="1">
        <f t="shared" si="58"/>
      </c>
      <c r="T135" s="94"/>
      <c r="U135" s="94"/>
      <c r="AB135" s="12"/>
      <c r="AH135" s="16"/>
      <c r="AJ135" s="13"/>
      <c r="AP135" s="12"/>
      <c r="AQ135" s="11"/>
      <c r="AR135" s="11"/>
      <c r="AU135" s="1"/>
      <c r="BA135" s="11">
        <f t="shared" si="59"/>
      </c>
      <c r="BM135" s="1"/>
      <c r="BN135" s="1"/>
    </row>
    <row r="136" spans="2:66" ht="11.25" customHeight="1">
      <c r="B136" s="90"/>
      <c r="Q136" s="1">
        <f t="shared" si="58"/>
      </c>
      <c r="T136" s="94"/>
      <c r="U136" s="94"/>
      <c r="AB136" s="12"/>
      <c r="AH136" s="16"/>
      <c r="AJ136" s="13"/>
      <c r="AP136" s="12"/>
      <c r="AQ136" s="11"/>
      <c r="AR136" s="11"/>
      <c r="AU136" s="1"/>
      <c r="BA136" s="11">
        <f t="shared" si="59"/>
      </c>
      <c r="BM136" s="1"/>
      <c r="BN136" s="1"/>
    </row>
    <row r="137" spans="2:66" ht="11.25" customHeight="1">
      <c r="B137" s="90"/>
      <c r="Q137" s="1">
        <f t="shared" si="58"/>
      </c>
      <c r="T137" s="94"/>
      <c r="U137" s="94"/>
      <c r="AB137" s="12"/>
      <c r="AH137" s="16"/>
      <c r="AJ137" s="13"/>
      <c r="AP137" s="12"/>
      <c r="AQ137" s="11"/>
      <c r="AR137" s="11"/>
      <c r="AU137" s="1"/>
      <c r="BA137" s="11">
        <f t="shared" si="59"/>
      </c>
      <c r="BM137" s="1"/>
      <c r="BN137" s="1"/>
    </row>
    <row r="138" spans="2:66" ht="11.25" customHeight="1">
      <c r="B138" s="90"/>
      <c r="Q138" s="1">
        <f t="shared" si="58"/>
      </c>
      <c r="T138" s="94"/>
      <c r="U138" s="94"/>
      <c r="AB138" s="12"/>
      <c r="AH138" s="16"/>
      <c r="AJ138" s="13"/>
      <c r="AP138" s="12"/>
      <c r="AQ138" s="11"/>
      <c r="AR138" s="11"/>
      <c r="AU138" s="1"/>
      <c r="BA138" s="11">
        <f t="shared" si="59"/>
      </c>
      <c r="BM138" s="1"/>
      <c r="BN138" s="1"/>
    </row>
    <row r="139" spans="2:66" ht="11.25" customHeight="1">
      <c r="B139" s="90"/>
      <c r="Q139" s="1">
        <f t="shared" si="58"/>
      </c>
      <c r="T139" s="94"/>
      <c r="U139" s="94"/>
      <c r="AB139" s="12"/>
      <c r="AH139" s="16"/>
      <c r="AJ139" s="13"/>
      <c r="AP139" s="12"/>
      <c r="AQ139" s="11"/>
      <c r="AR139" s="11"/>
      <c r="AU139" s="1"/>
      <c r="BA139" s="11">
        <f t="shared" si="59"/>
      </c>
      <c r="BM139" s="1"/>
      <c r="BN139" s="1"/>
    </row>
    <row r="140" spans="2:66" ht="11.25" customHeight="1">
      <c r="B140" s="90"/>
      <c r="Q140" s="1">
        <f t="shared" si="58"/>
      </c>
      <c r="T140" s="94"/>
      <c r="U140" s="94"/>
      <c r="AB140" s="12"/>
      <c r="AH140" s="16"/>
      <c r="AJ140" s="13"/>
      <c r="AP140" s="12"/>
      <c r="AQ140" s="11"/>
      <c r="AR140" s="11"/>
      <c r="AU140" s="1"/>
      <c r="BA140" s="11">
        <f t="shared" si="59"/>
      </c>
      <c r="BM140" s="1"/>
      <c r="BN140" s="1"/>
    </row>
    <row r="141" spans="2:66" ht="11.25" customHeight="1">
      <c r="B141" s="90"/>
      <c r="Q141" s="1">
        <f aca="true" t="shared" si="60" ref="Q141:Q203">IF(S141="★",AD141,"")</f>
      </c>
      <c r="T141" s="94"/>
      <c r="U141" s="94"/>
      <c r="AB141" s="12"/>
      <c r="AH141" s="16"/>
      <c r="AJ141" s="13"/>
      <c r="AP141" s="12"/>
      <c r="AQ141" s="11"/>
      <c r="AR141" s="11"/>
      <c r="AU141" s="1"/>
      <c r="BA141" s="11">
        <f aca="true" t="shared" si="61" ref="BA141:BA203">IF(AY141="★",AN141,"")</f>
      </c>
      <c r="BM141" s="1"/>
      <c r="BN141" s="1"/>
    </row>
    <row r="142" spans="2:66" ht="11.25" customHeight="1">
      <c r="B142" s="90"/>
      <c r="Q142" s="1">
        <f t="shared" si="60"/>
      </c>
      <c r="T142" s="94"/>
      <c r="U142" s="94"/>
      <c r="AB142" s="12"/>
      <c r="AH142" s="16"/>
      <c r="AJ142" s="13"/>
      <c r="AP142" s="12"/>
      <c r="AQ142" s="11"/>
      <c r="AR142" s="11"/>
      <c r="AU142" s="1"/>
      <c r="BA142" s="11">
        <f t="shared" si="61"/>
      </c>
      <c r="BM142" s="1"/>
      <c r="BN142" s="1"/>
    </row>
    <row r="143" spans="2:66" ht="11.25" customHeight="1">
      <c r="B143" s="90"/>
      <c r="Q143" s="1">
        <f t="shared" si="60"/>
      </c>
      <c r="T143" s="94"/>
      <c r="U143" s="94"/>
      <c r="AB143" s="12"/>
      <c r="AH143" s="16"/>
      <c r="AJ143" s="13"/>
      <c r="AP143" s="12"/>
      <c r="AQ143" s="11"/>
      <c r="AR143" s="11"/>
      <c r="AU143" s="1"/>
      <c r="BA143" s="11">
        <f t="shared" si="61"/>
      </c>
      <c r="BM143" s="1"/>
      <c r="BN143" s="1"/>
    </row>
    <row r="144" spans="2:66" ht="11.25" customHeight="1">
      <c r="B144" s="90"/>
      <c r="Q144" s="1">
        <f t="shared" si="60"/>
      </c>
      <c r="T144" s="94"/>
      <c r="U144" s="94"/>
      <c r="AB144" s="12"/>
      <c r="AH144" s="16"/>
      <c r="AJ144" s="13"/>
      <c r="AP144" s="12"/>
      <c r="AQ144" s="11"/>
      <c r="AR144" s="11"/>
      <c r="AU144" s="1"/>
      <c r="BA144" s="11">
        <f t="shared" si="61"/>
      </c>
      <c r="BM144" s="1"/>
      <c r="BN144" s="1"/>
    </row>
    <row r="145" spans="2:66" ht="11.25" customHeight="1">
      <c r="B145" s="90"/>
      <c r="Q145" s="1">
        <f t="shared" si="60"/>
      </c>
      <c r="T145" s="94"/>
      <c r="U145" s="94"/>
      <c r="AB145" s="12"/>
      <c r="AH145" s="16"/>
      <c r="AJ145" s="13"/>
      <c r="AP145" s="12"/>
      <c r="AQ145" s="11"/>
      <c r="AR145" s="11"/>
      <c r="AU145" s="1"/>
      <c r="BA145" s="11">
        <f t="shared" si="61"/>
      </c>
      <c r="BM145" s="1"/>
      <c r="BN145" s="1"/>
    </row>
    <row r="146" spans="2:66" ht="11.25" customHeight="1">
      <c r="B146" s="90"/>
      <c r="Q146" s="1">
        <f t="shared" si="60"/>
      </c>
      <c r="T146" s="94"/>
      <c r="U146" s="94"/>
      <c r="AB146" s="12"/>
      <c r="AH146" s="16"/>
      <c r="AJ146" s="13"/>
      <c r="AP146" s="12"/>
      <c r="AQ146" s="11"/>
      <c r="AR146" s="11"/>
      <c r="AU146" s="1"/>
      <c r="BA146" s="11">
        <f t="shared" si="61"/>
      </c>
      <c r="BM146" s="1"/>
      <c r="BN146" s="1"/>
    </row>
    <row r="147" spans="2:66" ht="11.25" customHeight="1">
      <c r="B147" s="90"/>
      <c r="Q147" s="1">
        <f t="shared" si="60"/>
      </c>
      <c r="T147" s="94"/>
      <c r="U147" s="94"/>
      <c r="AB147" s="12"/>
      <c r="AH147" s="16"/>
      <c r="AJ147" s="13"/>
      <c r="AP147" s="12"/>
      <c r="AQ147" s="11"/>
      <c r="AR147" s="11"/>
      <c r="AU147" s="1"/>
      <c r="BA147" s="11">
        <f t="shared" si="61"/>
      </c>
      <c r="BM147" s="1"/>
      <c r="BN147" s="1"/>
    </row>
    <row r="148" spans="2:66" ht="11.25" customHeight="1">
      <c r="B148" s="90"/>
      <c r="Q148" s="1">
        <f t="shared" si="60"/>
      </c>
      <c r="T148" s="94"/>
      <c r="U148" s="94"/>
      <c r="AB148" s="12"/>
      <c r="AH148" s="16"/>
      <c r="AJ148" s="13"/>
      <c r="AP148" s="12"/>
      <c r="AQ148" s="11"/>
      <c r="AR148" s="11"/>
      <c r="AU148" s="1"/>
      <c r="BA148" s="11">
        <f t="shared" si="61"/>
      </c>
      <c r="BM148" s="1"/>
      <c r="BN148" s="1"/>
    </row>
    <row r="149" spans="17:53" ht="11.25" customHeight="1">
      <c r="Q149" s="1">
        <f t="shared" si="60"/>
      </c>
      <c r="BA149" s="11">
        <f t="shared" si="61"/>
      </c>
    </row>
    <row r="150" spans="17:53" ht="11.25" customHeight="1">
      <c r="Q150" s="1">
        <f t="shared" si="60"/>
      </c>
      <c r="BA150" s="11">
        <f t="shared" si="61"/>
      </c>
    </row>
    <row r="151" spans="17:53" ht="11.25" customHeight="1">
      <c r="Q151" s="1">
        <f t="shared" si="60"/>
      </c>
      <c r="BA151" s="11">
        <f t="shared" si="61"/>
      </c>
    </row>
    <row r="152" spans="17:53" ht="11.25" customHeight="1">
      <c r="Q152" s="1">
        <f t="shared" si="60"/>
      </c>
      <c r="BA152" s="11">
        <f t="shared" si="61"/>
      </c>
    </row>
    <row r="153" spans="17:53" ht="11.25" customHeight="1">
      <c r="Q153" s="1">
        <f t="shared" si="60"/>
      </c>
      <c r="BA153" s="11">
        <f t="shared" si="61"/>
      </c>
    </row>
    <row r="154" spans="17:53" ht="11.25" customHeight="1">
      <c r="Q154" s="1">
        <f t="shared" si="60"/>
      </c>
      <c r="BA154" s="11">
        <f t="shared" si="61"/>
      </c>
    </row>
    <row r="155" spans="17:53" ht="11.25" customHeight="1">
      <c r="Q155" s="1">
        <f t="shared" si="60"/>
      </c>
      <c r="BA155" s="11">
        <f t="shared" si="61"/>
      </c>
    </row>
    <row r="156" spans="17:53" ht="11.25" customHeight="1">
      <c r="Q156" s="1">
        <f t="shared" si="60"/>
      </c>
      <c r="BA156" s="11">
        <f t="shared" si="61"/>
      </c>
    </row>
    <row r="157" spans="17:53" ht="11.25" customHeight="1">
      <c r="Q157" s="1">
        <f t="shared" si="60"/>
      </c>
      <c r="BA157" s="11">
        <f t="shared" si="61"/>
      </c>
    </row>
    <row r="158" spans="17:53" ht="11.25" customHeight="1">
      <c r="Q158" s="1">
        <f t="shared" si="60"/>
      </c>
      <c r="BA158" s="11">
        <f t="shared" si="61"/>
      </c>
    </row>
    <row r="159" spans="17:53" ht="11.25" customHeight="1">
      <c r="Q159" s="1">
        <f t="shared" si="60"/>
      </c>
      <c r="BA159" s="11">
        <f t="shared" si="61"/>
      </c>
    </row>
    <row r="160" spans="17:53" ht="11.25" customHeight="1">
      <c r="Q160" s="1">
        <f t="shared" si="60"/>
      </c>
      <c r="BA160" s="11">
        <f t="shared" si="61"/>
      </c>
    </row>
    <row r="161" spans="17:53" ht="11.25" customHeight="1">
      <c r="Q161" s="1">
        <f t="shared" si="60"/>
      </c>
      <c r="BA161" s="11">
        <f t="shared" si="61"/>
      </c>
    </row>
    <row r="162" spans="17:53" ht="11.25" customHeight="1">
      <c r="Q162" s="1">
        <f t="shared" si="60"/>
      </c>
      <c r="BA162" s="11">
        <f t="shared" si="61"/>
      </c>
    </row>
    <row r="163" spans="17:53" ht="11.25" customHeight="1">
      <c r="Q163" s="1">
        <f t="shared" si="60"/>
      </c>
      <c r="BA163" s="11">
        <f t="shared" si="61"/>
      </c>
    </row>
    <row r="164" spans="17:53" ht="11.25" customHeight="1">
      <c r="Q164" s="1">
        <f t="shared" si="60"/>
      </c>
      <c r="BA164" s="11">
        <f t="shared" si="61"/>
      </c>
    </row>
    <row r="165" spans="17:53" ht="11.25" customHeight="1">
      <c r="Q165" s="1">
        <f t="shared" si="60"/>
      </c>
      <c r="BA165" s="11">
        <f t="shared" si="61"/>
      </c>
    </row>
    <row r="166" spans="17:53" ht="11.25" customHeight="1">
      <c r="Q166" s="1">
        <f t="shared" si="60"/>
      </c>
      <c r="BA166" s="11">
        <f t="shared" si="61"/>
      </c>
    </row>
    <row r="167" spans="17:53" ht="11.25" customHeight="1">
      <c r="Q167" s="1">
        <f t="shared" si="60"/>
      </c>
      <c r="BA167" s="11">
        <f t="shared" si="61"/>
      </c>
    </row>
    <row r="168" spans="17:53" ht="11.25" customHeight="1">
      <c r="Q168" s="1">
        <f t="shared" si="60"/>
      </c>
      <c r="BA168" s="11">
        <f t="shared" si="61"/>
      </c>
    </row>
    <row r="169" spans="17:53" ht="11.25" customHeight="1">
      <c r="Q169" s="1">
        <f t="shared" si="60"/>
      </c>
      <c r="BA169" s="11">
        <f t="shared" si="61"/>
      </c>
    </row>
    <row r="170" spans="17:53" ht="11.25" customHeight="1">
      <c r="Q170" s="1">
        <f t="shared" si="60"/>
      </c>
      <c r="BA170" s="11">
        <f t="shared" si="61"/>
      </c>
    </row>
    <row r="171" spans="17:53" ht="11.25" customHeight="1">
      <c r="Q171" s="1">
        <f t="shared" si="60"/>
      </c>
      <c r="BA171" s="11">
        <f t="shared" si="61"/>
      </c>
    </row>
    <row r="172" spans="17:53" ht="11.25" customHeight="1">
      <c r="Q172" s="1">
        <f t="shared" si="60"/>
      </c>
      <c r="BA172" s="11">
        <f t="shared" si="61"/>
      </c>
    </row>
    <row r="173" spans="17:53" ht="11.25" customHeight="1">
      <c r="Q173" s="1">
        <f t="shared" si="60"/>
      </c>
      <c r="BA173" s="11">
        <f t="shared" si="61"/>
      </c>
    </row>
    <row r="174" spans="17:53" ht="11.25" customHeight="1">
      <c r="Q174" s="1">
        <f t="shared" si="60"/>
      </c>
      <c r="BA174" s="11">
        <f t="shared" si="61"/>
      </c>
    </row>
    <row r="175" spans="17:53" ht="11.25" customHeight="1">
      <c r="Q175" s="1">
        <f t="shared" si="60"/>
      </c>
      <c r="BA175" s="11">
        <f t="shared" si="61"/>
      </c>
    </row>
    <row r="176" spans="17:53" ht="11.25" customHeight="1">
      <c r="Q176" s="1">
        <f t="shared" si="60"/>
      </c>
      <c r="BA176" s="11">
        <f t="shared" si="61"/>
      </c>
    </row>
    <row r="177" spans="17:53" ht="11.25" customHeight="1">
      <c r="Q177" s="1">
        <f t="shared" si="60"/>
      </c>
      <c r="BA177" s="11">
        <f t="shared" si="61"/>
      </c>
    </row>
    <row r="178" spans="17:53" ht="11.25" customHeight="1">
      <c r="Q178" s="1">
        <f t="shared" si="60"/>
      </c>
      <c r="BA178" s="11">
        <f t="shared" si="61"/>
      </c>
    </row>
    <row r="179" spans="17:53" ht="11.25" customHeight="1">
      <c r="Q179" s="1">
        <f t="shared" si="60"/>
      </c>
      <c r="BA179" s="11">
        <f t="shared" si="61"/>
      </c>
    </row>
    <row r="180" spans="17:53" ht="11.25" customHeight="1">
      <c r="Q180" s="1">
        <f t="shared" si="60"/>
      </c>
      <c r="BA180" s="11">
        <f t="shared" si="61"/>
      </c>
    </row>
    <row r="181" spans="17:53" ht="11.25" customHeight="1">
      <c r="Q181" s="1">
        <f t="shared" si="60"/>
      </c>
      <c r="BA181" s="11">
        <f t="shared" si="61"/>
      </c>
    </row>
    <row r="182" spans="17:53" ht="11.25" customHeight="1">
      <c r="Q182" s="1">
        <f t="shared" si="60"/>
      </c>
      <c r="BA182" s="11">
        <f t="shared" si="61"/>
      </c>
    </row>
    <row r="183" spans="17:53" ht="11.25" customHeight="1">
      <c r="Q183" s="1">
        <f t="shared" si="60"/>
      </c>
      <c r="BA183" s="11">
        <f t="shared" si="61"/>
      </c>
    </row>
    <row r="184" spans="17:53" ht="11.25" customHeight="1">
      <c r="Q184" s="1">
        <f t="shared" si="60"/>
      </c>
      <c r="BA184" s="11">
        <f t="shared" si="61"/>
      </c>
    </row>
    <row r="185" spans="17:53" ht="11.25" customHeight="1">
      <c r="Q185" s="1">
        <f t="shared" si="60"/>
      </c>
      <c r="BA185" s="11">
        <f t="shared" si="61"/>
      </c>
    </row>
    <row r="186" spans="17:53" ht="11.25" customHeight="1">
      <c r="Q186" s="1">
        <f t="shared" si="60"/>
      </c>
      <c r="BA186" s="11">
        <f t="shared" si="61"/>
      </c>
    </row>
    <row r="187" spans="17:53" ht="11.25" customHeight="1">
      <c r="Q187" s="1">
        <f t="shared" si="60"/>
      </c>
      <c r="BA187" s="11">
        <f t="shared" si="61"/>
      </c>
    </row>
    <row r="188" spans="17:53" ht="11.25" customHeight="1">
      <c r="Q188" s="1">
        <f t="shared" si="60"/>
      </c>
      <c r="BA188" s="11">
        <f t="shared" si="61"/>
      </c>
    </row>
    <row r="189" spans="17:53" ht="11.25" customHeight="1">
      <c r="Q189" s="1">
        <f t="shared" si="60"/>
      </c>
      <c r="BA189" s="11">
        <f t="shared" si="61"/>
      </c>
    </row>
    <row r="190" spans="17:53" ht="11.25" customHeight="1">
      <c r="Q190" s="1">
        <f t="shared" si="60"/>
      </c>
      <c r="BA190" s="11">
        <f t="shared" si="61"/>
      </c>
    </row>
    <row r="191" spans="17:53" ht="11.25" customHeight="1">
      <c r="Q191" s="1">
        <f t="shared" si="60"/>
      </c>
      <c r="BA191" s="11">
        <f t="shared" si="61"/>
      </c>
    </row>
    <row r="192" spans="17:53" ht="11.25" customHeight="1">
      <c r="Q192" s="1">
        <f t="shared" si="60"/>
      </c>
      <c r="BA192" s="11">
        <f t="shared" si="61"/>
      </c>
    </row>
    <row r="193" spans="17:53" ht="11.25" customHeight="1">
      <c r="Q193" s="1">
        <f t="shared" si="60"/>
      </c>
      <c r="BA193" s="11">
        <f t="shared" si="61"/>
      </c>
    </row>
    <row r="194" spans="17:53" ht="11.25" customHeight="1">
      <c r="Q194" s="1">
        <f t="shared" si="60"/>
      </c>
      <c r="BA194" s="11">
        <f t="shared" si="61"/>
      </c>
    </row>
    <row r="195" spans="17:53" ht="11.25" customHeight="1">
      <c r="Q195" s="1">
        <f t="shared" si="60"/>
      </c>
      <c r="BA195" s="11">
        <f t="shared" si="61"/>
      </c>
    </row>
    <row r="196" spans="17:53" ht="11.25" customHeight="1">
      <c r="Q196" s="1">
        <f t="shared" si="60"/>
      </c>
      <c r="BA196" s="11">
        <f t="shared" si="61"/>
      </c>
    </row>
    <row r="197" spans="17:53" ht="11.25" customHeight="1">
      <c r="Q197" s="1">
        <f t="shared" si="60"/>
      </c>
      <c r="BA197" s="11">
        <f t="shared" si="61"/>
      </c>
    </row>
    <row r="198" spans="17:53" ht="11.25" customHeight="1">
      <c r="Q198" s="1">
        <f t="shared" si="60"/>
      </c>
      <c r="BA198" s="11">
        <f t="shared" si="61"/>
      </c>
    </row>
    <row r="199" spans="17:53" ht="11.25" customHeight="1">
      <c r="Q199" s="1">
        <f t="shared" si="60"/>
      </c>
      <c r="BA199" s="11">
        <f t="shared" si="61"/>
      </c>
    </row>
    <row r="200" spans="17:53" ht="11.25" customHeight="1">
      <c r="Q200" s="1">
        <f t="shared" si="60"/>
      </c>
      <c r="BA200" s="11">
        <f t="shared" si="61"/>
      </c>
    </row>
    <row r="201" spans="17:53" ht="11.25" customHeight="1">
      <c r="Q201" s="1">
        <f t="shared" si="60"/>
      </c>
      <c r="BA201" s="11">
        <f t="shared" si="61"/>
      </c>
    </row>
    <row r="202" spans="17:53" ht="11.25" customHeight="1">
      <c r="Q202" s="1">
        <f t="shared" si="60"/>
      </c>
      <c r="BA202" s="11">
        <f t="shared" si="61"/>
      </c>
    </row>
    <row r="203" spans="17:53" ht="11.25" customHeight="1">
      <c r="Q203" s="1">
        <f t="shared" si="60"/>
      </c>
      <c r="BA203" s="11">
        <f t="shared" si="61"/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1"/>
    </sheetView>
  </sheetViews>
  <sheetFormatPr defaultColWidth="9.00390625" defaultRowHeight="11.25" customHeight="1"/>
  <cols>
    <col min="1" max="3" width="3.125" style="0" customWidth="1"/>
  </cols>
  <sheetData>
    <row r="1" spans="1:3" ht="11.25" customHeight="1">
      <c r="A1" s="152" t="s">
        <v>15</v>
      </c>
      <c r="B1" s="152"/>
      <c r="C1" s="152"/>
    </row>
    <row r="2" spans="1:3" ht="11.25" customHeight="1">
      <c r="A2" s="4" t="s">
        <v>0</v>
      </c>
      <c r="B2" s="5" t="s">
        <v>14</v>
      </c>
      <c r="C2" s="6" t="s">
        <v>47</v>
      </c>
    </row>
    <row r="3" spans="1:3" ht="11.25" customHeight="1">
      <c r="A3" s="1">
        <f>SUM(A4:A55)</f>
        <v>0</v>
      </c>
      <c r="B3" s="1">
        <f>SUM(B4:B55)</f>
        <v>0</v>
      </c>
      <c r="C3" s="1">
        <f>SUM(C4:C55)</f>
        <v>0</v>
      </c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9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50390625" style="0" customWidth="1"/>
    <col min="2" max="5" width="2.50390625" style="0" customWidth="1"/>
    <col min="6" max="6" width="1.25" style="0" customWidth="1"/>
    <col min="7" max="7" width="3.125" style="1" customWidth="1"/>
    <col min="8" max="8" width="1.25" style="1" customWidth="1"/>
    <col min="9" max="12" width="2.50390625" style="0" customWidth="1"/>
    <col min="13" max="13" width="1.25" style="0" customWidth="1"/>
    <col min="14" max="14" width="7.50390625" style="0" customWidth="1"/>
    <col min="15" max="18" width="2.50390625" style="0" customWidth="1"/>
    <col min="19" max="19" width="1.25" style="0" customWidth="1"/>
    <col min="20" max="20" width="3.125" style="0" customWidth="1"/>
    <col min="21" max="21" width="1.25" style="0" customWidth="1"/>
    <col min="22" max="25" width="2.50390625" style="0" customWidth="1"/>
    <col min="26" max="26" width="1.25" style="0" customWidth="1"/>
    <col min="27" max="16384" width="2.50390625" style="0" customWidth="1"/>
  </cols>
  <sheetData>
    <row r="1" spans="1:36" ht="15" customHeight="1">
      <c r="A1" s="1" t="s">
        <v>29</v>
      </c>
      <c r="I1" s="154" t="s">
        <v>30</v>
      </c>
      <c r="J1" s="154"/>
      <c r="K1" s="154"/>
      <c r="N1" s="1" t="s">
        <v>29</v>
      </c>
      <c r="T1" s="1"/>
      <c r="U1" s="1"/>
      <c r="V1" s="155" t="s">
        <v>32</v>
      </c>
      <c r="W1" s="155"/>
      <c r="X1" s="155"/>
      <c r="AA1" s="153" t="s">
        <v>33</v>
      </c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5" customHeight="1">
      <c r="A2" s="153" t="s">
        <v>22</v>
      </c>
      <c r="E2" s="70"/>
      <c r="G2" s="153" t="s">
        <v>31</v>
      </c>
      <c r="J2" s="25"/>
      <c r="L2" s="70"/>
      <c r="N2" s="153" t="s">
        <v>22</v>
      </c>
      <c r="R2" s="70"/>
      <c r="T2" s="153" t="s">
        <v>31</v>
      </c>
      <c r="U2" s="1"/>
      <c r="W2" s="25"/>
      <c r="Y2" s="70"/>
      <c r="AA2" s="23"/>
      <c r="AB2" s="17"/>
      <c r="AC2" s="17"/>
      <c r="AD2" s="17"/>
      <c r="AE2" s="25"/>
      <c r="AF2" s="17"/>
      <c r="AG2" s="17"/>
      <c r="AH2" s="17"/>
      <c r="AI2" s="17"/>
      <c r="AJ2" s="24"/>
    </row>
    <row r="3" spans="1:36" ht="15" customHeight="1">
      <c r="A3" s="153"/>
      <c r="C3" s="25"/>
      <c r="E3" s="70"/>
      <c r="G3" s="153"/>
      <c r="J3" s="25"/>
      <c r="K3" s="25"/>
      <c r="L3" s="70"/>
      <c r="N3" s="153"/>
      <c r="P3" s="25"/>
      <c r="R3" s="70"/>
      <c r="T3" s="153"/>
      <c r="U3" s="1"/>
      <c r="V3" s="25"/>
      <c r="W3" s="25"/>
      <c r="Y3" s="70"/>
      <c r="AA3" s="23"/>
      <c r="AB3" s="17"/>
      <c r="AC3" s="17"/>
      <c r="AD3" s="25"/>
      <c r="AE3" s="25"/>
      <c r="AF3" s="25"/>
      <c r="AG3" s="17"/>
      <c r="AH3" s="17"/>
      <c r="AI3" s="17"/>
      <c r="AJ3" s="24"/>
    </row>
    <row r="4" spans="1:36" ht="15" customHeight="1">
      <c r="A4" s="153"/>
      <c r="B4" s="25"/>
      <c r="C4" s="25"/>
      <c r="D4" s="25"/>
      <c r="E4" s="70"/>
      <c r="G4" s="153"/>
      <c r="J4" s="25"/>
      <c r="L4" s="70"/>
      <c r="N4" s="153"/>
      <c r="O4" s="25"/>
      <c r="P4" s="25"/>
      <c r="Q4" s="25"/>
      <c r="R4" s="70"/>
      <c r="T4" s="153"/>
      <c r="U4" s="1"/>
      <c r="W4" s="25"/>
      <c r="Y4" s="70"/>
      <c r="AA4" s="23"/>
      <c r="AB4" s="17"/>
      <c r="AC4" s="17"/>
      <c r="AD4" s="17"/>
      <c r="AE4" s="17"/>
      <c r="AF4" s="17"/>
      <c r="AG4" s="17"/>
      <c r="AH4" s="17"/>
      <c r="AI4" s="17"/>
      <c r="AJ4" s="24"/>
    </row>
    <row r="5" spans="1:21" ht="7.5" customHeight="1">
      <c r="A5" s="22"/>
      <c r="N5" s="22"/>
      <c r="T5" s="1"/>
      <c r="U5" s="1"/>
    </row>
    <row r="6" spans="1:36" ht="15" customHeight="1">
      <c r="A6" s="153" t="s">
        <v>24</v>
      </c>
      <c r="E6" s="70"/>
      <c r="G6" s="153" t="s">
        <v>31</v>
      </c>
      <c r="J6" s="27"/>
      <c r="K6" s="26"/>
      <c r="L6" s="70"/>
      <c r="N6" s="153" t="s">
        <v>24</v>
      </c>
      <c r="R6" s="70"/>
      <c r="T6" s="153" t="s">
        <v>31</v>
      </c>
      <c r="U6" s="1"/>
      <c r="W6" s="26"/>
      <c r="Y6" s="70"/>
      <c r="AA6" s="23"/>
      <c r="AD6" s="27"/>
      <c r="AJ6" s="24"/>
    </row>
    <row r="7" spans="1:36" ht="15" customHeight="1">
      <c r="A7" s="153"/>
      <c r="B7" s="27"/>
      <c r="E7" s="70"/>
      <c r="G7" s="153"/>
      <c r="J7" s="27"/>
      <c r="L7" s="70"/>
      <c r="N7" s="153"/>
      <c r="O7" s="27"/>
      <c r="R7" s="70"/>
      <c r="T7" s="153"/>
      <c r="U7" s="1"/>
      <c r="W7" s="26"/>
      <c r="Y7" s="70"/>
      <c r="AA7" s="23"/>
      <c r="AD7" s="26"/>
      <c r="AE7" s="26"/>
      <c r="AF7" s="26"/>
      <c r="AJ7" s="24"/>
    </row>
    <row r="8" spans="1:36" ht="15" customHeight="1">
      <c r="A8" s="153"/>
      <c r="B8" s="26"/>
      <c r="C8" s="26"/>
      <c r="D8" s="26"/>
      <c r="E8" s="70"/>
      <c r="G8" s="153"/>
      <c r="J8" s="26"/>
      <c r="L8" s="70"/>
      <c r="N8" s="153"/>
      <c r="O8" s="26"/>
      <c r="P8" s="26"/>
      <c r="Q8" s="26"/>
      <c r="R8" s="70"/>
      <c r="T8" s="153"/>
      <c r="U8" s="1"/>
      <c r="V8" s="26"/>
      <c r="W8" s="26"/>
      <c r="Y8" s="70"/>
      <c r="AA8" s="23"/>
      <c r="AJ8" s="24"/>
    </row>
    <row r="9" spans="1:21" ht="7.5" customHeight="1">
      <c r="A9" s="22"/>
      <c r="N9" s="22"/>
      <c r="T9" s="1"/>
      <c r="U9" s="1"/>
    </row>
    <row r="10" spans="1:36" ht="15" customHeight="1">
      <c r="A10" s="153" t="s">
        <v>23</v>
      </c>
      <c r="E10" s="70"/>
      <c r="G10" s="153" t="s">
        <v>31</v>
      </c>
      <c r="J10" s="28"/>
      <c r="L10" s="70"/>
      <c r="N10" s="153" t="s">
        <v>23</v>
      </c>
      <c r="R10" s="70"/>
      <c r="T10" s="153" t="s">
        <v>31</v>
      </c>
      <c r="U10" s="1"/>
      <c r="V10" s="28"/>
      <c r="W10" s="28"/>
      <c r="Y10" s="70"/>
      <c r="AA10" s="23"/>
      <c r="AF10" s="29"/>
      <c r="AJ10" s="24"/>
    </row>
    <row r="11" spans="1:36" ht="15" customHeight="1">
      <c r="A11" s="153"/>
      <c r="D11" s="29"/>
      <c r="E11" s="70"/>
      <c r="G11" s="153"/>
      <c r="J11" s="28"/>
      <c r="L11" s="70"/>
      <c r="N11" s="153"/>
      <c r="Q11" s="29"/>
      <c r="R11" s="70"/>
      <c r="T11" s="153"/>
      <c r="U11" s="1"/>
      <c r="W11" s="28"/>
      <c r="Y11" s="70"/>
      <c r="AA11" s="23"/>
      <c r="AD11" s="28"/>
      <c r="AE11" s="28"/>
      <c r="AF11" s="28"/>
      <c r="AJ11" s="24"/>
    </row>
    <row r="12" spans="1:36" ht="15" customHeight="1">
      <c r="A12" s="153"/>
      <c r="B12" s="28"/>
      <c r="C12" s="28"/>
      <c r="D12" s="28"/>
      <c r="E12" s="70"/>
      <c r="G12" s="153"/>
      <c r="J12" s="28"/>
      <c r="K12" s="28"/>
      <c r="L12" s="70"/>
      <c r="N12" s="153"/>
      <c r="O12" s="28"/>
      <c r="P12" s="28"/>
      <c r="Q12" s="28"/>
      <c r="R12" s="70"/>
      <c r="T12" s="153"/>
      <c r="U12" s="1"/>
      <c r="W12" s="28"/>
      <c r="Y12" s="70"/>
      <c r="AA12" s="23"/>
      <c r="AJ12" s="24"/>
    </row>
    <row r="13" spans="1:21" ht="7.5" customHeight="1">
      <c r="A13" s="22"/>
      <c r="N13" s="22"/>
      <c r="T13" s="1"/>
      <c r="U13" s="1"/>
    </row>
    <row r="14" spans="1:36" ht="15" customHeight="1">
      <c r="A14" s="153" t="s">
        <v>25</v>
      </c>
      <c r="E14" s="70"/>
      <c r="G14" s="153" t="s">
        <v>31</v>
      </c>
      <c r="K14" s="30"/>
      <c r="L14" s="70"/>
      <c r="N14" s="153" t="s">
        <v>25</v>
      </c>
      <c r="R14" s="70"/>
      <c r="T14" s="153" t="s">
        <v>31</v>
      </c>
      <c r="U14" s="1"/>
      <c r="W14" s="30"/>
      <c r="Y14" s="70"/>
      <c r="AA14" s="23"/>
      <c r="AD14" s="30"/>
      <c r="AE14" s="31"/>
      <c r="AJ14" s="24"/>
    </row>
    <row r="15" spans="1:36" ht="15" customHeight="1">
      <c r="A15" s="153"/>
      <c r="B15" s="30"/>
      <c r="C15" s="31"/>
      <c r="E15" s="70"/>
      <c r="G15" s="153"/>
      <c r="J15" s="30"/>
      <c r="K15" s="30"/>
      <c r="L15" s="70"/>
      <c r="N15" s="153"/>
      <c r="O15" s="30"/>
      <c r="P15" s="31"/>
      <c r="R15" s="70"/>
      <c r="T15" s="153"/>
      <c r="U15" s="1"/>
      <c r="V15" s="30"/>
      <c r="W15" s="30"/>
      <c r="Y15" s="70"/>
      <c r="AA15" s="23"/>
      <c r="AE15" s="30"/>
      <c r="AF15" s="30"/>
      <c r="AJ15" s="24"/>
    </row>
    <row r="16" spans="1:36" ht="15" customHeight="1">
      <c r="A16" s="153"/>
      <c r="C16" s="30"/>
      <c r="D16" s="30"/>
      <c r="E16" s="70"/>
      <c r="G16" s="153"/>
      <c r="J16" s="30"/>
      <c r="L16" s="70"/>
      <c r="N16" s="153"/>
      <c r="P16" s="30"/>
      <c r="Q16" s="30"/>
      <c r="R16" s="70"/>
      <c r="T16" s="153"/>
      <c r="U16" s="1"/>
      <c r="V16" s="30"/>
      <c r="Y16" s="70"/>
      <c r="AA16" s="23"/>
      <c r="AJ16" s="24"/>
    </row>
    <row r="17" spans="1:21" ht="7.5" customHeight="1">
      <c r="A17" s="22"/>
      <c r="N17" s="22"/>
      <c r="T17" s="1"/>
      <c r="U17" s="1"/>
    </row>
    <row r="18" spans="1:36" ht="15" customHeight="1">
      <c r="A18" s="153" t="s">
        <v>26</v>
      </c>
      <c r="E18" s="70"/>
      <c r="G18" s="153" t="s">
        <v>31</v>
      </c>
      <c r="I18" s="32"/>
      <c r="L18" s="70"/>
      <c r="N18" s="153" t="s">
        <v>26</v>
      </c>
      <c r="R18" s="70"/>
      <c r="T18" s="153" t="s">
        <v>31</v>
      </c>
      <c r="U18" s="1"/>
      <c r="W18" s="32"/>
      <c r="Y18" s="70"/>
      <c r="AA18" s="23"/>
      <c r="AE18" s="32"/>
      <c r="AF18" s="32"/>
      <c r="AJ18" s="24"/>
    </row>
    <row r="19" spans="1:36" ht="15" customHeight="1">
      <c r="A19" s="153"/>
      <c r="C19" s="32"/>
      <c r="D19" s="32"/>
      <c r="E19" s="70"/>
      <c r="G19" s="153"/>
      <c r="I19" s="33"/>
      <c r="J19" s="32"/>
      <c r="L19" s="70"/>
      <c r="N19" s="153"/>
      <c r="P19" s="32"/>
      <c r="Q19" s="32"/>
      <c r="R19" s="70"/>
      <c r="T19" s="153"/>
      <c r="U19" s="1"/>
      <c r="W19" s="33"/>
      <c r="X19" s="32"/>
      <c r="Y19" s="70"/>
      <c r="AA19" s="23"/>
      <c r="AD19" s="32"/>
      <c r="AE19" s="33"/>
      <c r="AJ19" s="24"/>
    </row>
    <row r="20" spans="1:36" ht="15" customHeight="1">
      <c r="A20" s="153"/>
      <c r="B20" s="32"/>
      <c r="C20" s="33"/>
      <c r="E20" s="70"/>
      <c r="G20" s="153"/>
      <c r="J20" s="33"/>
      <c r="L20" s="70"/>
      <c r="N20" s="153"/>
      <c r="O20" s="32"/>
      <c r="P20" s="33"/>
      <c r="R20" s="70"/>
      <c r="T20" s="153"/>
      <c r="U20" s="1"/>
      <c r="X20" s="33"/>
      <c r="Y20" s="70"/>
      <c r="AA20" s="23"/>
      <c r="AJ20" s="24"/>
    </row>
    <row r="21" spans="1:21" ht="7.5" customHeight="1">
      <c r="A21" s="22"/>
      <c r="N21" s="22"/>
      <c r="T21" s="1"/>
      <c r="U21" s="1"/>
    </row>
    <row r="22" spans="1:36" ht="15" customHeight="1">
      <c r="A22" s="153" t="s">
        <v>27</v>
      </c>
      <c r="G22" s="153" t="s">
        <v>31</v>
      </c>
      <c r="K22" s="34"/>
      <c r="N22" s="153" t="s">
        <v>27</v>
      </c>
      <c r="T22" s="153" t="s">
        <v>31</v>
      </c>
      <c r="U22" s="1"/>
      <c r="W22" s="34"/>
      <c r="AA22" s="23"/>
      <c r="AD22" s="34"/>
      <c r="AE22" s="34"/>
      <c r="AF22" s="34"/>
      <c r="AG22" s="34"/>
      <c r="AJ22" s="24"/>
    </row>
    <row r="23" spans="1:36" ht="15" customHeight="1">
      <c r="A23" s="153"/>
      <c r="B23" s="34"/>
      <c r="C23" s="34"/>
      <c r="D23" s="34"/>
      <c r="E23" s="34"/>
      <c r="G23" s="153"/>
      <c r="K23" s="34"/>
      <c r="N23" s="153"/>
      <c r="O23" s="34"/>
      <c r="P23" s="34"/>
      <c r="Q23" s="34"/>
      <c r="R23" s="34"/>
      <c r="T23" s="153"/>
      <c r="U23" s="1"/>
      <c r="W23" s="34"/>
      <c r="AA23" s="23"/>
      <c r="AJ23" s="24"/>
    </row>
    <row r="24" spans="1:36" ht="15" customHeight="1">
      <c r="A24" s="153"/>
      <c r="G24" s="153"/>
      <c r="K24" s="34"/>
      <c r="N24" s="153"/>
      <c r="T24" s="153"/>
      <c r="U24" s="1"/>
      <c r="W24" s="34"/>
      <c r="AA24" s="23"/>
      <c r="AJ24" s="24"/>
    </row>
    <row r="25" spans="1:36" ht="15" customHeight="1">
      <c r="A25" s="152"/>
      <c r="G25" s="153"/>
      <c r="K25" s="34"/>
      <c r="N25" s="152"/>
      <c r="T25" s="153"/>
      <c r="U25" s="1"/>
      <c r="W25" s="34"/>
      <c r="AA25" s="23"/>
      <c r="AJ25" s="24"/>
    </row>
    <row r="26" spans="1:27" ht="7.5" customHeight="1">
      <c r="A26" s="1"/>
      <c r="N26" s="1"/>
      <c r="T26" s="1"/>
      <c r="U26" s="1"/>
      <c r="AA26" s="17"/>
    </row>
    <row r="27" spans="1:36" ht="15" customHeight="1">
      <c r="A27" s="153" t="s">
        <v>28</v>
      </c>
      <c r="B27" s="35"/>
      <c r="C27" s="35"/>
      <c r="E27" s="70"/>
      <c r="G27" s="153" t="s">
        <v>31</v>
      </c>
      <c r="I27" s="35"/>
      <c r="J27" s="35"/>
      <c r="L27" s="70"/>
      <c r="N27" s="153" t="s">
        <v>28</v>
      </c>
      <c r="O27" s="35"/>
      <c r="P27" s="35"/>
      <c r="R27" s="70"/>
      <c r="T27" s="153" t="s">
        <v>31</v>
      </c>
      <c r="U27" s="1"/>
      <c r="V27" s="35"/>
      <c r="W27" s="35"/>
      <c r="Y27" s="70"/>
      <c r="AA27" s="23"/>
      <c r="AE27" s="35"/>
      <c r="AF27" s="35"/>
      <c r="AJ27" s="24"/>
    </row>
    <row r="28" spans="1:36" ht="15" customHeight="1">
      <c r="A28" s="153"/>
      <c r="B28" s="35"/>
      <c r="C28" s="35"/>
      <c r="E28" s="70"/>
      <c r="G28" s="153"/>
      <c r="I28" s="35"/>
      <c r="J28" s="35"/>
      <c r="L28" s="70"/>
      <c r="N28" s="153"/>
      <c r="O28" s="35"/>
      <c r="P28" s="35"/>
      <c r="R28" s="70"/>
      <c r="T28" s="153"/>
      <c r="U28" s="1"/>
      <c r="V28" s="35"/>
      <c r="W28" s="35"/>
      <c r="Y28" s="70"/>
      <c r="AA28" s="23"/>
      <c r="AE28" s="35"/>
      <c r="AF28" s="35"/>
      <c r="AJ28" s="24"/>
    </row>
    <row r="29" spans="7:8" ht="15" customHeight="1">
      <c r="G29"/>
      <c r="H29"/>
    </row>
  </sheetData>
  <mergeCells count="31">
    <mergeCell ref="T27:T28"/>
    <mergeCell ref="T22:T25"/>
    <mergeCell ref="AA1:AJ1"/>
    <mergeCell ref="T10:T12"/>
    <mergeCell ref="T14:T16"/>
    <mergeCell ref="T18:T20"/>
    <mergeCell ref="G14:G16"/>
    <mergeCell ref="G10:G12"/>
    <mergeCell ref="G6:G8"/>
    <mergeCell ref="G2:G4"/>
    <mergeCell ref="N27:N28"/>
    <mergeCell ref="G27:G28"/>
    <mergeCell ref="G22:G25"/>
    <mergeCell ref="G18:G20"/>
    <mergeCell ref="N10:N12"/>
    <mergeCell ref="N14:N16"/>
    <mergeCell ref="N18:N20"/>
    <mergeCell ref="N22:N25"/>
    <mergeCell ref="I1:K1"/>
    <mergeCell ref="V1:X1"/>
    <mergeCell ref="N2:N4"/>
    <mergeCell ref="N6:N8"/>
    <mergeCell ref="T2:T4"/>
    <mergeCell ref="T6:T8"/>
    <mergeCell ref="A18:A20"/>
    <mergeCell ref="A22:A25"/>
    <mergeCell ref="A27:A28"/>
    <mergeCell ref="A2:A4"/>
    <mergeCell ref="A6:A8"/>
    <mergeCell ref="A10:A12"/>
    <mergeCell ref="A14:A1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2010-08-05T08:19:13Z</dcterms:created>
  <dcterms:modified xsi:type="dcterms:W3CDTF">2011-04-03T20:31:48Z</dcterms:modified>
  <cp:category/>
  <cp:version/>
  <cp:contentType/>
  <cp:contentStatus/>
</cp:coreProperties>
</file>