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<sst xmlns="http://schemas.openxmlformats.org/spreadsheetml/2006/main" count="136" uniqueCount="121">
  <si>
    <t>基本的に黒で塗りつぶしてあるところ以外は入力しなくて大丈夫です。ただ費用総計を出すときだけは別途に入力が必要です。</t>
  </si>
  <si>
    <t>新兵１の列の基本値のところに武器や防具などの種類と色に応じた基本値を入力すると勝手に大尉レベルまでの次レベルまでにかかる強化費用が出ます。</t>
  </si>
  <si>
    <t>そのレベルまでの費用の総計を出したいときは=sum(c10:n)と入力してからnの部分に</t>
  </si>
  <si>
    <t>費用のセルの番号を入力してください、例示として新兵10までとそれ以降もどころやっておくので参考にどうぞ</t>
  </si>
  <si>
    <t>基本値*nって項目はあんま気にしないでいいです。</t>
  </si>
  <si>
    <t>武器攻撃力についてはその時のステータスって項目の新兵1のところにその武器の初期値</t>
  </si>
  <si>
    <t>その右の上昇値って所に色に応じたレベルアップあたりの上昇値を入れてもらえれば勝手に禁軍まで計算します</t>
  </si>
  <si>
    <t>費用関連</t>
  </si>
  <si>
    <t>武器ステータス関連</t>
  </si>
  <si>
    <t>表記上のレベル</t>
  </si>
  <si>
    <t>実質レベル</t>
  </si>
  <si>
    <t>費用</t>
  </si>
  <si>
    <t>基本値</t>
  </si>
  <si>
    <t>総計</t>
  </si>
  <si>
    <t>その時のステータス</t>
  </si>
  <si>
    <t>上昇値</t>
  </si>
  <si>
    <t>基本値*ｎ</t>
  </si>
  <si>
    <t>新兵1</t>
  </si>
  <si>
    <t>基本値一覧</t>
  </si>
  <si>
    <t>武器</t>
  </si>
  <si>
    <t>防具</t>
  </si>
  <si>
    <t>マント</t>
  </si>
  <si>
    <t>馬</t>
  </si>
  <si>
    <t>兵符</t>
  </si>
  <si>
    <t>策書</t>
  </si>
  <si>
    <t>新兵2</t>
  </si>
  <si>
    <t>白</t>
  </si>
  <si>
    <t>新兵3</t>
  </si>
  <si>
    <t>青</t>
  </si>
  <si>
    <t>新兵4</t>
  </si>
  <si>
    <t>緑</t>
  </si>
  <si>
    <t>新兵5</t>
  </si>
  <si>
    <t>黄</t>
  </si>
  <si>
    <t>新兵6</t>
  </si>
  <si>
    <t>赤</t>
  </si>
  <si>
    <t>新兵7</t>
  </si>
  <si>
    <t>紫</t>
  </si>
  <si>
    <t>新兵8</t>
  </si>
  <si>
    <t>新兵9</t>
  </si>
  <si>
    <t>上昇値一覧</t>
  </si>
  <si>
    <t>新兵10</t>
  </si>
  <si>
    <t>熟練兵1</t>
  </si>
  <si>
    <t>熟練兵2</t>
  </si>
  <si>
    <t>熟練兵3</t>
  </si>
  <si>
    <t>熟練兵4</t>
  </si>
  <si>
    <t>熟練兵5</t>
  </si>
  <si>
    <t>熟練兵6</t>
  </si>
  <si>
    <t>熟練兵7</t>
  </si>
  <si>
    <t>更新履歴</t>
  </si>
  <si>
    <t>熟練兵8</t>
  </si>
  <si>
    <t>基本値*ｎの項目を追加</t>
  </si>
  <si>
    <t>熟練兵9</t>
  </si>
  <si>
    <t>熟練兵10の計算式ば間違ってたのを修正</t>
  </si>
  <si>
    <t>熟練兵10</t>
  </si>
  <si>
    <t>防具の基本値が間違っていたのを修正</t>
  </si>
  <si>
    <t>十人長1</t>
  </si>
  <si>
    <t>大尉ランクまで追加</t>
  </si>
  <si>
    <t>十人長2</t>
  </si>
  <si>
    <t>new</t>
  </si>
  <si>
    <t>項目を見やすくしました</t>
  </si>
  <si>
    <t>十人長3</t>
  </si>
  <si>
    <t>武器ステータス関連の項目を追加</t>
  </si>
  <si>
    <t>十人長4</t>
  </si>
  <si>
    <t>基本値*ｎの項目を移動</t>
  </si>
  <si>
    <t>十人長5</t>
  </si>
  <si>
    <t>上昇値の項目を追加</t>
  </si>
  <si>
    <t>十人長6</t>
  </si>
  <si>
    <t>十人長7</t>
  </si>
  <si>
    <t>十人長8</t>
  </si>
  <si>
    <t>十人長9</t>
  </si>
  <si>
    <t>十人長10</t>
  </si>
  <si>
    <t>百人長1</t>
  </si>
  <si>
    <t>百人長2</t>
  </si>
  <si>
    <t>百人長3</t>
  </si>
  <si>
    <t>百人長4</t>
  </si>
  <si>
    <t>百人長5</t>
  </si>
  <si>
    <t>百人長6</t>
  </si>
  <si>
    <t>百人長7</t>
  </si>
  <si>
    <t>百人長8</t>
  </si>
  <si>
    <t>百人長9</t>
  </si>
  <si>
    <t>百人長10</t>
  </si>
  <si>
    <t>千人長1</t>
  </si>
  <si>
    <t>千人長2</t>
  </si>
  <si>
    <t>千人長3</t>
  </si>
  <si>
    <t>千人長4</t>
  </si>
  <si>
    <t>千人長5</t>
  </si>
  <si>
    <t>千人長6</t>
  </si>
  <si>
    <t>千人長7</t>
  </si>
  <si>
    <t>千人長8</t>
  </si>
  <si>
    <t>千人長9</t>
  </si>
  <si>
    <t>千人長10</t>
  </si>
  <si>
    <t>精鋭1</t>
  </si>
  <si>
    <t>精鋭2</t>
  </si>
  <si>
    <t>精鋭3</t>
  </si>
  <si>
    <t>精鋭4</t>
  </si>
  <si>
    <t>精鋭5</t>
  </si>
  <si>
    <t>精鋭6</t>
  </si>
  <si>
    <t>精鋭7</t>
  </si>
  <si>
    <t>精鋭8</t>
  </si>
  <si>
    <t>精鋭9</t>
  </si>
  <si>
    <t>精鋭10</t>
  </si>
  <si>
    <t>禁軍1</t>
  </si>
  <si>
    <t>禁軍2</t>
  </si>
  <si>
    <t>禁軍3</t>
  </si>
  <si>
    <t>禁軍4</t>
  </si>
  <si>
    <t>禁軍5</t>
  </si>
  <si>
    <t>禁軍6</t>
  </si>
  <si>
    <t>禁軍7</t>
  </si>
  <si>
    <t>禁軍8</t>
  </si>
  <si>
    <t>禁軍9</t>
  </si>
  <si>
    <t>禁軍10</t>
  </si>
  <si>
    <t>大尉1</t>
  </si>
  <si>
    <t>大尉2</t>
  </si>
  <si>
    <t>大尉3</t>
  </si>
  <si>
    <t>大尉4</t>
  </si>
  <si>
    <t>大尉5</t>
  </si>
  <si>
    <t>大尉6</t>
  </si>
  <si>
    <t>大尉7</t>
  </si>
  <si>
    <t>大尉8</t>
  </si>
  <si>
    <t>大尉9</t>
  </si>
  <si>
    <t>大尉10</t>
  </si>
</sst>
</file>

<file path=xl/styles.xml><?xml version="1.0" encoding="utf-8"?>
<styleSheet xmlns="http://schemas.openxmlformats.org/spreadsheetml/2006/main">
  <numFmts count="3">
    <numFmt numFmtId="164" formatCode="GENERAL"/>
    <numFmt numFmtId="165" formatCode="M\月D\日"/>
    <numFmt numFmtId="166" formatCode="H:MM"/>
  </numFmts>
  <fonts count="2">
    <font>
      <sz val="10"/>
      <name val="ＭＳ Ｐゴシック"/>
      <family val="2"/>
    </font>
    <font>
      <sz val="10"/>
      <name val="Arial"/>
      <family val="0"/>
    </font>
  </fonts>
  <fills count="9">
    <fill>
      <patternFill/>
    </fill>
    <fill>
      <patternFill patternType="gray125"/>
    </fill>
    <fill>
      <patternFill patternType="solid">
        <fgColor indexed="8"/>
        <bgColor indexed="64"/>
      </patternFill>
    </fill>
    <fill>
      <patternFill patternType="solid">
        <fgColor indexed="1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4"/>
        <bgColor indexed="64"/>
      </patternFill>
    </fill>
    <fill>
      <patternFill patternType="solid">
        <fgColor indexed="9"/>
        <bgColor indexed="64"/>
      </patternFill>
    </fill>
  </fills>
  <borders count="12">
    <border>
      <left/>
      <right/>
      <top/>
      <bottom/>
      <diagonal/>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5">
    <xf numFmtId="164" fontId="0" fillId="0" borderId="0" xfId="0" applyAlignment="1">
      <alignment/>
    </xf>
    <xf numFmtId="164" fontId="0" fillId="0" borderId="1" xfId="0" applyBorder="1" applyAlignment="1">
      <alignment/>
    </xf>
    <xf numFmtId="164" fontId="0" fillId="0" borderId="2" xfId="0" applyFont="1" applyBorder="1" applyAlignment="1">
      <alignment/>
    </xf>
    <xf numFmtId="164" fontId="0" fillId="0" borderId="3" xfId="0" applyBorder="1" applyAlignment="1">
      <alignment/>
    </xf>
    <xf numFmtId="164" fontId="0" fillId="0" borderId="4" xfId="0" applyFont="1" applyBorder="1" applyAlignment="1">
      <alignment/>
    </xf>
    <xf numFmtId="164" fontId="0" fillId="0" borderId="5" xfId="0" applyFont="1" applyBorder="1" applyAlignment="1">
      <alignment/>
    </xf>
    <xf numFmtId="164" fontId="0" fillId="2" borderId="0" xfId="0" applyFill="1" applyAlignment="1">
      <alignment/>
    </xf>
    <xf numFmtId="164" fontId="1" fillId="0" borderId="0" xfId="0" applyNumberFormat="1" applyFont="1" applyAlignment="1">
      <alignment/>
    </xf>
    <xf numFmtId="164" fontId="1" fillId="0" borderId="6" xfId="0" applyNumberFormat="1" applyFont="1" applyBorder="1" applyAlignment="1">
      <alignment/>
    </xf>
    <xf numFmtId="164" fontId="0" fillId="2" borderId="7" xfId="0" applyFill="1" applyBorder="1" applyAlignment="1">
      <alignment/>
    </xf>
    <xf numFmtId="164" fontId="0" fillId="2" borderId="6" xfId="0" applyFill="1" applyBorder="1" applyAlignment="1">
      <alignment/>
    </xf>
    <xf numFmtId="164" fontId="0" fillId="0" borderId="1" xfId="0" applyNumberFormat="1" applyFont="1" applyBorder="1" applyAlignment="1">
      <alignment/>
    </xf>
    <xf numFmtId="164" fontId="0" fillId="0" borderId="1" xfId="0" applyFont="1" applyBorder="1" applyAlignment="1">
      <alignment/>
    </xf>
    <xf numFmtId="164" fontId="0" fillId="0" borderId="0" xfId="0" applyNumberFormat="1" applyAlignment="1">
      <alignment/>
    </xf>
    <xf numFmtId="164" fontId="0" fillId="0" borderId="7" xfId="0" applyBorder="1" applyAlignment="1">
      <alignment/>
    </xf>
    <xf numFmtId="164" fontId="0" fillId="0" borderId="6" xfId="0" applyBorder="1" applyAlignment="1">
      <alignment/>
    </xf>
    <xf numFmtId="164" fontId="0" fillId="3" borderId="1" xfId="0" applyNumberFormat="1" applyFont="1" applyFill="1" applyBorder="1" applyAlignment="1">
      <alignment/>
    </xf>
    <xf numFmtId="164" fontId="0" fillId="3" borderId="1" xfId="0" applyFill="1" applyBorder="1" applyAlignment="1">
      <alignment/>
    </xf>
    <xf numFmtId="164" fontId="0" fillId="4" borderId="1" xfId="0" applyNumberFormat="1" applyFont="1" applyFill="1" applyBorder="1" applyAlignment="1">
      <alignment/>
    </xf>
    <xf numFmtId="164" fontId="0" fillId="4" borderId="1" xfId="0" applyFill="1" applyBorder="1" applyAlignment="1">
      <alignment/>
    </xf>
    <xf numFmtId="164" fontId="0" fillId="5" borderId="1" xfId="0" applyFont="1" applyFill="1" applyBorder="1" applyAlignment="1">
      <alignment/>
    </xf>
    <xf numFmtId="164" fontId="0" fillId="6" borderId="1" xfId="0" applyFont="1" applyFill="1" applyBorder="1" applyAlignment="1">
      <alignment/>
    </xf>
    <xf numFmtId="164" fontId="0" fillId="7" borderId="1" xfId="0" applyNumberFormat="1" applyFont="1" applyFill="1" applyBorder="1" applyAlignment="1">
      <alignment/>
    </xf>
    <xf numFmtId="164" fontId="0" fillId="7" borderId="1" xfId="0" applyFill="1" applyBorder="1" applyAlignment="1">
      <alignment/>
    </xf>
    <xf numFmtId="164" fontId="0" fillId="0" borderId="6" xfId="0" applyNumberFormat="1" applyBorder="1" applyAlignment="1">
      <alignment/>
    </xf>
    <xf numFmtId="165" fontId="0" fillId="0" borderId="0" xfId="0" applyNumberFormat="1" applyAlignment="1">
      <alignment/>
    </xf>
    <xf numFmtId="166" fontId="0" fillId="0" borderId="0" xfId="0" applyNumberFormat="1" applyAlignment="1">
      <alignment/>
    </xf>
    <xf numFmtId="164" fontId="0" fillId="8" borderId="5" xfId="0" applyFont="1" applyFill="1" applyBorder="1" applyAlignment="1">
      <alignment/>
    </xf>
    <xf numFmtId="164" fontId="0" fillId="8" borderId="0" xfId="0" applyFont="1" applyFill="1" applyAlignment="1">
      <alignment/>
    </xf>
    <xf numFmtId="164" fontId="0" fillId="8" borderId="6" xfId="0" applyFont="1" applyFill="1" applyBorder="1" applyAlignment="1">
      <alignment/>
    </xf>
    <xf numFmtId="164" fontId="0" fillId="8" borderId="8" xfId="0" applyFont="1" applyFill="1" applyBorder="1" applyAlignment="1">
      <alignment/>
    </xf>
    <xf numFmtId="164" fontId="0" fillId="8" borderId="9" xfId="0" applyFont="1" applyFill="1" applyBorder="1" applyAlignment="1">
      <alignment/>
    </xf>
    <xf numFmtId="164" fontId="0" fillId="8" borderId="10" xfId="0" applyFont="1" applyFill="1" applyBorder="1" applyAlignment="1">
      <alignment/>
    </xf>
    <xf numFmtId="164" fontId="0" fillId="0" borderId="11" xfId="0" applyBorder="1" applyAlignment="1">
      <alignment/>
    </xf>
    <xf numFmtId="164" fontId="0" fillId="0" borderId="1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9"/>
  <sheetViews>
    <sheetView tabSelected="1" workbookViewId="0" topLeftCell="A1">
      <selection activeCell="F6" sqref="F6"/>
    </sheetView>
  </sheetViews>
  <sheetFormatPr defaultColWidth="13.7109375" defaultRowHeight="12"/>
  <cols>
    <col min="1" max="4" width="12.8515625" style="0" customWidth="1"/>
    <col min="5" max="5" width="15.8515625" style="0" customWidth="1"/>
    <col min="6" max="16384" width="12.8515625" style="0" customWidth="1"/>
  </cols>
  <sheetData>
    <row r="1" ht="12.75">
      <c r="A1" t="s">
        <v>0</v>
      </c>
    </row>
    <row r="2" ht="12.75">
      <c r="A2" t="s">
        <v>1</v>
      </c>
    </row>
    <row r="3" ht="12.75">
      <c r="A3" t="s">
        <v>2</v>
      </c>
    </row>
    <row r="4" ht="12.75">
      <c r="A4" t="s">
        <v>3</v>
      </c>
    </row>
    <row r="5" ht="12.75">
      <c r="A5" t="s">
        <v>4</v>
      </c>
    </row>
    <row r="6" ht="12.75">
      <c r="A6" t="s">
        <v>5</v>
      </c>
    </row>
    <row r="7" ht="12.75">
      <c r="A7" t="s">
        <v>6</v>
      </c>
    </row>
    <row r="8" spans="1:7" ht="12.75">
      <c r="A8" s="1"/>
      <c r="B8" s="1"/>
      <c r="C8" s="2" t="s">
        <v>7</v>
      </c>
      <c r="D8" s="2"/>
      <c r="E8" s="3"/>
      <c r="F8" s="4" t="s">
        <v>8</v>
      </c>
      <c r="G8" s="3"/>
    </row>
    <row r="9" spans="1:16" ht="12.75">
      <c r="A9" s="1" t="s">
        <v>9</v>
      </c>
      <c r="B9" s="1" t="s">
        <v>10</v>
      </c>
      <c r="C9" s="2" t="s">
        <v>11</v>
      </c>
      <c r="D9" s="2" t="s">
        <v>12</v>
      </c>
      <c r="E9" s="3" t="s">
        <v>13</v>
      </c>
      <c r="F9" s="4" t="s">
        <v>14</v>
      </c>
      <c r="G9" s="3" t="s">
        <v>15</v>
      </c>
      <c r="P9" t="s">
        <v>16</v>
      </c>
    </row>
    <row r="10" spans="1:16" ht="12.75">
      <c r="A10" s="5" t="s">
        <v>17</v>
      </c>
      <c r="B10" s="5">
        <v>1</v>
      </c>
      <c r="C10" s="6">
        <f>B10*D10</f>
        <v>160</v>
      </c>
      <c r="D10" s="7">
        <v>160</v>
      </c>
      <c r="E10" s="8">
        <f>SUM(C10)</f>
        <v>160</v>
      </c>
      <c r="F10" s="9">
        <v>80</v>
      </c>
      <c r="G10" s="10">
        <v>20</v>
      </c>
      <c r="H10" s="11" t="s">
        <v>18</v>
      </c>
      <c r="I10" s="12" t="s">
        <v>19</v>
      </c>
      <c r="J10" s="12" t="s">
        <v>20</v>
      </c>
      <c r="K10" s="12" t="s">
        <v>21</v>
      </c>
      <c r="L10" s="12" t="s">
        <v>22</v>
      </c>
      <c r="M10" s="12" t="s">
        <v>23</v>
      </c>
      <c r="N10" s="12" t="s">
        <v>24</v>
      </c>
      <c r="P10" s="13">
        <f>C10/D10</f>
        <v>1</v>
      </c>
    </row>
    <row r="11" spans="1:16" ht="12.75">
      <c r="A11" s="5" t="s">
        <v>25</v>
      </c>
      <c r="B11" s="5">
        <v>2</v>
      </c>
      <c r="C11" s="7">
        <f>B11*D11</f>
        <v>320</v>
      </c>
      <c r="D11" s="7">
        <f>D10</f>
        <v>160</v>
      </c>
      <c r="E11" s="8">
        <f>SUM(C10:C11)</f>
        <v>480</v>
      </c>
      <c r="F11" s="14">
        <f>F10+G10</f>
        <v>100</v>
      </c>
      <c r="G11" s="15">
        <f>G10</f>
        <v>20</v>
      </c>
      <c r="H11" s="11" t="s">
        <v>26</v>
      </c>
      <c r="I11" s="12">
        <v>90</v>
      </c>
      <c r="J11" s="12">
        <v>48</v>
      </c>
      <c r="K11" s="12">
        <v>60</v>
      </c>
      <c r="L11" s="12"/>
      <c r="M11" s="12"/>
      <c r="N11" s="12"/>
      <c r="P11" s="13">
        <f>C11/D11</f>
        <v>2</v>
      </c>
    </row>
    <row r="12" spans="1:16" ht="12.75">
      <c r="A12" s="5" t="s">
        <v>27</v>
      </c>
      <c r="B12" s="5">
        <v>3</v>
      </c>
      <c r="C12" s="7">
        <f>B12*D12</f>
        <v>480</v>
      </c>
      <c r="D12" s="7">
        <f>D11</f>
        <v>160</v>
      </c>
      <c r="E12" s="8">
        <f>SUM(C10:C12)</f>
        <v>960</v>
      </c>
      <c r="F12" s="14">
        <f>F11+G11</f>
        <v>120</v>
      </c>
      <c r="G12" s="15">
        <f>G11</f>
        <v>20</v>
      </c>
      <c r="H12" s="16" t="s">
        <v>28</v>
      </c>
      <c r="I12" s="17">
        <v>150</v>
      </c>
      <c r="J12" s="17"/>
      <c r="K12" s="17">
        <v>100</v>
      </c>
      <c r="L12" s="17"/>
      <c r="M12" s="17">
        <v>250</v>
      </c>
      <c r="N12" s="17"/>
      <c r="P12" s="13">
        <f>C12/D12</f>
        <v>3</v>
      </c>
    </row>
    <row r="13" spans="1:16" ht="12.75">
      <c r="A13" s="5" t="s">
        <v>29</v>
      </c>
      <c r="B13" s="5">
        <v>4</v>
      </c>
      <c r="C13" s="7">
        <f>B13*D13</f>
        <v>640</v>
      </c>
      <c r="D13" s="7">
        <f>D12</f>
        <v>160</v>
      </c>
      <c r="E13" s="8">
        <f>SUM(C10:C13)</f>
        <v>1600</v>
      </c>
      <c r="F13" s="14">
        <f>F12+G12</f>
        <v>140</v>
      </c>
      <c r="G13" s="15">
        <f>G12</f>
        <v>20</v>
      </c>
      <c r="H13" s="18" t="s">
        <v>30</v>
      </c>
      <c r="I13" s="19"/>
      <c r="J13" s="19">
        <v>80</v>
      </c>
      <c r="K13" s="19">
        <v>160</v>
      </c>
      <c r="L13" s="19"/>
      <c r="M13" s="19"/>
      <c r="N13" s="19"/>
      <c r="P13" s="13">
        <f>C13/D13</f>
        <v>4</v>
      </c>
    </row>
    <row r="14" spans="1:16" ht="12.75">
      <c r="A14" s="5" t="s">
        <v>31</v>
      </c>
      <c r="B14" s="5">
        <v>5</v>
      </c>
      <c r="C14" s="7">
        <f>B14*D14</f>
        <v>800</v>
      </c>
      <c r="D14" s="7">
        <f>D13</f>
        <v>160</v>
      </c>
      <c r="E14" s="8">
        <f>SUM(C10:C14)</f>
        <v>2400</v>
      </c>
      <c r="F14" s="14">
        <f>F13+G13</f>
        <v>160</v>
      </c>
      <c r="G14" s="15">
        <f>G13</f>
        <v>20</v>
      </c>
      <c r="H14" s="20" t="s">
        <v>32</v>
      </c>
      <c r="I14" s="20">
        <v>390</v>
      </c>
      <c r="J14" s="20">
        <v>208</v>
      </c>
      <c r="K14" s="20">
        <v>260</v>
      </c>
      <c r="L14" s="20">
        <v>525</v>
      </c>
      <c r="M14" s="20"/>
      <c r="N14" s="20"/>
      <c r="P14" s="13">
        <f>C14/D14</f>
        <v>5</v>
      </c>
    </row>
    <row r="15" spans="1:16" ht="12.75">
      <c r="A15" s="5" t="s">
        <v>33</v>
      </c>
      <c r="B15" s="5">
        <v>6</v>
      </c>
      <c r="C15" s="7">
        <f>B15*D15</f>
        <v>960</v>
      </c>
      <c r="D15" s="7">
        <f>D14</f>
        <v>160</v>
      </c>
      <c r="E15" s="8">
        <f>SUM(C10:C15)</f>
        <v>3360</v>
      </c>
      <c r="F15" s="14">
        <f>F14+G14</f>
        <v>180</v>
      </c>
      <c r="G15" s="15">
        <f>G14</f>
        <v>20</v>
      </c>
      <c r="H15" s="21" t="s">
        <v>34</v>
      </c>
      <c r="I15" s="21"/>
      <c r="J15" s="21"/>
      <c r="K15" s="21"/>
      <c r="L15" s="21"/>
      <c r="M15" s="21"/>
      <c r="N15" s="21"/>
      <c r="P15" s="13">
        <f>C15/D15</f>
        <v>6</v>
      </c>
    </row>
    <row r="16" spans="1:16" ht="12.75">
      <c r="A16" s="5" t="s">
        <v>35</v>
      </c>
      <c r="B16" s="5">
        <v>7</v>
      </c>
      <c r="C16" s="7">
        <f>B16*D16</f>
        <v>1120</v>
      </c>
      <c r="D16" s="7">
        <f>D15</f>
        <v>160</v>
      </c>
      <c r="E16" s="8">
        <f>SUM(C10:C16)</f>
        <v>4480</v>
      </c>
      <c r="F16" s="14">
        <f>F15+G15</f>
        <v>200</v>
      </c>
      <c r="G16" s="15">
        <f>G15</f>
        <v>20</v>
      </c>
      <c r="H16" s="22" t="s">
        <v>36</v>
      </c>
      <c r="I16" s="23"/>
      <c r="J16" s="23"/>
      <c r="K16" s="23"/>
      <c r="L16" s="23"/>
      <c r="M16" s="23"/>
      <c r="N16" s="23"/>
      <c r="P16" s="13">
        <f>C16/D16</f>
        <v>7</v>
      </c>
    </row>
    <row r="17" spans="1:16" ht="12.75">
      <c r="A17" s="5" t="s">
        <v>37</v>
      </c>
      <c r="B17" s="5">
        <v>8</v>
      </c>
      <c r="C17" s="7">
        <f>B17*D17</f>
        <v>1280</v>
      </c>
      <c r="D17" s="7">
        <f>D16</f>
        <v>160</v>
      </c>
      <c r="E17" s="24">
        <f>SUM(C10:C17)</f>
        <v>5760</v>
      </c>
      <c r="F17" s="14">
        <f>F16+G16</f>
        <v>220</v>
      </c>
      <c r="G17" s="15">
        <f>G16</f>
        <v>20</v>
      </c>
      <c r="H17" s="7"/>
      <c r="P17" s="13">
        <f>C17/D17</f>
        <v>8</v>
      </c>
    </row>
    <row r="18" spans="1:16" ht="12.75">
      <c r="A18" s="5" t="s">
        <v>38</v>
      </c>
      <c r="B18" s="5">
        <v>9</v>
      </c>
      <c r="C18" s="7">
        <f>B18*D18</f>
        <v>1440</v>
      </c>
      <c r="D18" s="7">
        <f>D17</f>
        <v>160</v>
      </c>
      <c r="E18" s="24">
        <f>SUM(C10:C18)</f>
        <v>7200</v>
      </c>
      <c r="F18" s="14">
        <f>F17+G17</f>
        <v>240</v>
      </c>
      <c r="G18" s="15">
        <f>G17</f>
        <v>20</v>
      </c>
      <c r="H18" s="11" t="s">
        <v>39</v>
      </c>
      <c r="I18" s="12" t="s">
        <v>19</v>
      </c>
      <c r="J18" s="12" t="s">
        <v>20</v>
      </c>
      <c r="K18" s="12" t="s">
        <v>21</v>
      </c>
      <c r="L18" s="12" t="s">
        <v>22</v>
      </c>
      <c r="M18" s="12" t="s">
        <v>23</v>
      </c>
      <c r="N18" s="12" t="s">
        <v>24</v>
      </c>
      <c r="P18" s="13">
        <f>C18/D18</f>
        <v>9</v>
      </c>
    </row>
    <row r="19" spans="1:16" ht="12.75">
      <c r="A19" s="5" t="s">
        <v>40</v>
      </c>
      <c r="B19" s="5">
        <v>10</v>
      </c>
      <c r="C19" s="7">
        <f>(B19-11)*2*D19+12*D19</f>
        <v>1600</v>
      </c>
      <c r="D19" s="7">
        <f>D18</f>
        <v>160</v>
      </c>
      <c r="E19" s="24">
        <f>SUM(C10:C19)</f>
        <v>8800</v>
      </c>
      <c r="F19" s="14">
        <f>F18+G18</f>
        <v>260</v>
      </c>
      <c r="G19" s="15">
        <f>G18</f>
        <v>20</v>
      </c>
      <c r="H19" s="11" t="s">
        <v>26</v>
      </c>
      <c r="I19" s="12"/>
      <c r="J19" s="12">
        <v>8</v>
      </c>
      <c r="K19" s="12"/>
      <c r="L19" s="12"/>
      <c r="M19" s="12"/>
      <c r="N19" s="12"/>
      <c r="P19" s="13">
        <f>C19/D19</f>
        <v>10</v>
      </c>
    </row>
    <row r="20" spans="1:16" ht="12.75">
      <c r="A20" s="5" t="s">
        <v>41</v>
      </c>
      <c r="B20" s="5">
        <v>11</v>
      </c>
      <c r="C20" s="7">
        <f>(B20-11)*2*D20+12*D20</f>
        <v>1920</v>
      </c>
      <c r="D20" s="7">
        <f>D19</f>
        <v>160</v>
      </c>
      <c r="E20" s="8"/>
      <c r="F20" s="14">
        <f>F19+G19</f>
        <v>280</v>
      </c>
      <c r="G20" s="15">
        <f>G19</f>
        <v>20</v>
      </c>
      <c r="H20" s="16" t="s">
        <v>28</v>
      </c>
      <c r="I20" s="17">
        <v>13</v>
      </c>
      <c r="J20" s="17"/>
      <c r="K20" s="17">
        <v>21</v>
      </c>
      <c r="L20" s="17"/>
      <c r="M20" s="17"/>
      <c r="N20" s="17"/>
      <c r="P20" s="13">
        <f>C20/D20</f>
        <v>12</v>
      </c>
    </row>
    <row r="21" spans="1:16" ht="12.75">
      <c r="A21" s="5" t="s">
        <v>42</v>
      </c>
      <c r="B21" s="5">
        <v>12</v>
      </c>
      <c r="C21" s="7">
        <f>(B21-11)*2*D21+12*D21</f>
        <v>2240</v>
      </c>
      <c r="D21" s="7">
        <f>D20</f>
        <v>160</v>
      </c>
      <c r="E21" s="15"/>
      <c r="F21" s="14">
        <f>F20+G20</f>
        <v>300</v>
      </c>
      <c r="G21" s="15">
        <f>G20</f>
        <v>20</v>
      </c>
      <c r="H21" s="18" t="s">
        <v>30</v>
      </c>
      <c r="I21" s="19"/>
      <c r="J21" s="19">
        <v>12</v>
      </c>
      <c r="K21" s="19">
        <v>26</v>
      </c>
      <c r="L21" s="19"/>
      <c r="M21" s="19">
        <v>13</v>
      </c>
      <c r="N21" s="19">
        <v>7</v>
      </c>
      <c r="P21" s="13">
        <f>C21/D21</f>
        <v>14</v>
      </c>
    </row>
    <row r="22" spans="1:16" ht="12.75">
      <c r="A22" s="5" t="s">
        <v>43</v>
      </c>
      <c r="B22" s="5">
        <v>13</v>
      </c>
      <c r="C22" s="7">
        <f>(B22-11)*2*D22+12*D22</f>
        <v>2560</v>
      </c>
      <c r="D22" s="7">
        <f>D21</f>
        <v>160</v>
      </c>
      <c r="E22" s="15"/>
      <c r="F22" s="14">
        <f>F21+G21</f>
        <v>320</v>
      </c>
      <c r="G22" s="15">
        <f>G21</f>
        <v>20</v>
      </c>
      <c r="H22" s="20" t="s">
        <v>32</v>
      </c>
      <c r="I22" s="20">
        <v>20</v>
      </c>
      <c r="J22" s="20">
        <v>15</v>
      </c>
      <c r="K22" s="20">
        <v>32</v>
      </c>
      <c r="L22" s="20">
        <v>48</v>
      </c>
      <c r="M22" s="20"/>
      <c r="N22" s="20"/>
      <c r="P22" s="13">
        <f>C22/D22</f>
        <v>16</v>
      </c>
    </row>
    <row r="23" spans="1:16" ht="12.75">
      <c r="A23" s="5" t="s">
        <v>44</v>
      </c>
      <c r="B23" s="5">
        <v>14</v>
      </c>
      <c r="C23" s="7">
        <f>(B23-11)*2*D23+12*D23</f>
        <v>2880</v>
      </c>
      <c r="D23" s="7">
        <f>D22</f>
        <v>160</v>
      </c>
      <c r="E23" s="15"/>
      <c r="F23" s="14">
        <f>F22+G22</f>
        <v>340</v>
      </c>
      <c r="G23" s="15">
        <f>G22</f>
        <v>20</v>
      </c>
      <c r="H23" s="21" t="s">
        <v>34</v>
      </c>
      <c r="I23" s="21"/>
      <c r="J23" s="21"/>
      <c r="K23" s="21"/>
      <c r="L23" s="21"/>
      <c r="M23" s="21"/>
      <c r="N23" s="21"/>
      <c r="P23" s="13">
        <f>C23/D23</f>
        <v>18</v>
      </c>
    </row>
    <row r="24" spans="1:16" ht="12.75">
      <c r="A24" s="5" t="s">
        <v>45</v>
      </c>
      <c r="B24" s="5">
        <v>15</v>
      </c>
      <c r="C24" s="7">
        <f>(B24-11)*2*D24+12*D24</f>
        <v>3200</v>
      </c>
      <c r="D24" s="7">
        <f>D23</f>
        <v>160</v>
      </c>
      <c r="E24" s="15"/>
      <c r="F24" s="14">
        <f>F23+G23</f>
        <v>360</v>
      </c>
      <c r="G24" s="15">
        <f>G23</f>
        <v>20</v>
      </c>
      <c r="H24" s="22" t="s">
        <v>36</v>
      </c>
      <c r="I24" s="23"/>
      <c r="J24" s="23"/>
      <c r="K24" s="23"/>
      <c r="L24" s="23"/>
      <c r="M24" s="23"/>
      <c r="N24" s="23"/>
      <c r="P24" s="13">
        <f>C24/D24</f>
        <v>20</v>
      </c>
    </row>
    <row r="25" spans="1:16" ht="12.75">
      <c r="A25" s="5" t="s">
        <v>46</v>
      </c>
      <c r="B25" s="5">
        <v>16</v>
      </c>
      <c r="C25" s="7">
        <f>(B25-11)*2*D25+12*D25</f>
        <v>3520</v>
      </c>
      <c r="D25" s="7">
        <f>D24</f>
        <v>160</v>
      </c>
      <c r="E25" s="15"/>
      <c r="F25" s="14">
        <f>F24+G24</f>
        <v>380</v>
      </c>
      <c r="G25" s="15">
        <f>G24</f>
        <v>20</v>
      </c>
      <c r="H25" s="7"/>
      <c r="P25" s="13">
        <f>C25/D25</f>
        <v>22</v>
      </c>
    </row>
    <row r="26" spans="1:16" ht="12.75">
      <c r="A26" s="5" t="s">
        <v>47</v>
      </c>
      <c r="B26" s="5">
        <v>17</v>
      </c>
      <c r="C26" s="7">
        <f>(B26-11)*2*D26+12*D26</f>
        <v>3840</v>
      </c>
      <c r="D26" s="7">
        <f>D25</f>
        <v>160</v>
      </c>
      <c r="E26" s="15"/>
      <c r="F26" s="14">
        <f>F25+G25</f>
        <v>400</v>
      </c>
      <c r="G26" s="15">
        <f>G25</f>
        <v>20</v>
      </c>
      <c r="H26" s="7"/>
      <c r="J26" t="s">
        <v>48</v>
      </c>
      <c r="K26" s="25">
        <v>40671</v>
      </c>
      <c r="L26" s="26">
        <v>0.6319444444444444</v>
      </c>
      <c r="P26" s="13">
        <f>C26/D26</f>
        <v>24</v>
      </c>
    </row>
    <row r="27" spans="1:16" ht="12.75">
      <c r="A27" s="5" t="s">
        <v>49</v>
      </c>
      <c r="B27" s="5">
        <v>18</v>
      </c>
      <c r="C27" s="7">
        <f>(B27-11)*2*D27+12*D27</f>
        <v>4160</v>
      </c>
      <c r="D27" s="7">
        <f>D26</f>
        <v>160</v>
      </c>
      <c r="E27" s="15"/>
      <c r="F27" s="14">
        <f>F26+G26</f>
        <v>420</v>
      </c>
      <c r="G27" s="15">
        <f>G26</f>
        <v>20</v>
      </c>
      <c r="H27" s="7"/>
      <c r="J27" t="s">
        <v>50</v>
      </c>
      <c r="P27" s="13">
        <f>C27/D27</f>
        <v>26</v>
      </c>
    </row>
    <row r="28" spans="1:16" ht="12.75">
      <c r="A28" s="5" t="s">
        <v>51</v>
      </c>
      <c r="B28" s="5">
        <v>19</v>
      </c>
      <c r="C28" s="7">
        <f>(B28-11)*2*D28+12*D28</f>
        <v>4480</v>
      </c>
      <c r="D28" s="7">
        <f>D27</f>
        <v>160</v>
      </c>
      <c r="E28" s="15"/>
      <c r="F28" s="14">
        <f>F27+G27</f>
        <v>440</v>
      </c>
      <c r="G28" s="15">
        <f>G27</f>
        <v>20</v>
      </c>
      <c r="H28" s="7"/>
      <c r="J28" t="s">
        <v>52</v>
      </c>
      <c r="P28" s="13">
        <f>C28/D28</f>
        <v>28</v>
      </c>
    </row>
    <row r="29" spans="1:16" ht="12.75">
      <c r="A29" s="5" t="s">
        <v>53</v>
      </c>
      <c r="B29" s="5">
        <v>20</v>
      </c>
      <c r="C29" s="13">
        <f>(B29-20)*3*D29+(12+20)*D29</f>
        <v>5120</v>
      </c>
      <c r="D29" s="7">
        <f>D28</f>
        <v>160</v>
      </c>
      <c r="E29" s="15"/>
      <c r="F29" s="14">
        <f>F28+G28</f>
        <v>460</v>
      </c>
      <c r="G29" s="15">
        <f>G28</f>
        <v>20</v>
      </c>
      <c r="H29" s="7"/>
      <c r="J29" t="s">
        <v>54</v>
      </c>
      <c r="P29" s="13">
        <f>C29/D29</f>
        <v>32</v>
      </c>
    </row>
    <row r="30" spans="1:16" ht="12.75">
      <c r="A30" s="5" t="s">
        <v>55</v>
      </c>
      <c r="B30" s="5">
        <v>21</v>
      </c>
      <c r="C30" s="13">
        <f>(B30-20)*3*D30+(12+20)*D30</f>
        <v>5600</v>
      </c>
      <c r="D30" s="7">
        <f>D29</f>
        <v>160</v>
      </c>
      <c r="E30" s="15"/>
      <c r="F30" s="14">
        <f>F29+G29</f>
        <v>480</v>
      </c>
      <c r="G30" s="15">
        <f>G29</f>
        <v>20</v>
      </c>
      <c r="H30" s="7"/>
      <c r="J30" t="s">
        <v>56</v>
      </c>
      <c r="P30" s="13">
        <f>C30/D30</f>
        <v>35</v>
      </c>
    </row>
    <row r="31" spans="1:16" ht="12.75">
      <c r="A31" s="5" t="s">
        <v>57</v>
      </c>
      <c r="B31" s="5">
        <v>22</v>
      </c>
      <c r="C31" s="13">
        <f>(B31-20)*3*D31+(12+20)*D31</f>
        <v>6080</v>
      </c>
      <c r="D31" s="7">
        <f>D30</f>
        <v>160</v>
      </c>
      <c r="E31" s="15"/>
      <c r="F31" s="14">
        <f>F30+G30</f>
        <v>500</v>
      </c>
      <c r="G31" s="15">
        <f>G30</f>
        <v>20</v>
      </c>
      <c r="H31" s="7"/>
      <c r="I31" t="s">
        <v>58</v>
      </c>
      <c r="J31" t="s">
        <v>59</v>
      </c>
      <c r="P31" s="13">
        <f>C31/D31</f>
        <v>38</v>
      </c>
    </row>
    <row r="32" spans="1:16" ht="12.75">
      <c r="A32" s="5" t="s">
        <v>60</v>
      </c>
      <c r="B32" s="5">
        <v>23</v>
      </c>
      <c r="C32" s="13">
        <f>(B32-20)*3*D32+(12+20)*D32</f>
        <v>6560</v>
      </c>
      <c r="D32" s="7">
        <f>D31</f>
        <v>160</v>
      </c>
      <c r="E32" s="15"/>
      <c r="F32" s="14">
        <f>F31+G31</f>
        <v>520</v>
      </c>
      <c r="G32" s="15">
        <f>G31</f>
        <v>20</v>
      </c>
      <c r="I32" t="s">
        <v>58</v>
      </c>
      <c r="J32" t="s">
        <v>61</v>
      </c>
      <c r="P32" s="13">
        <f>C32/D32</f>
        <v>41</v>
      </c>
    </row>
    <row r="33" spans="1:16" ht="12.75">
      <c r="A33" s="5" t="s">
        <v>62</v>
      </c>
      <c r="B33" s="5">
        <v>24</v>
      </c>
      <c r="C33" s="13">
        <f>(B33-20)*3*D33+(12+20)*D33</f>
        <v>7040</v>
      </c>
      <c r="D33" s="7">
        <f>D32</f>
        <v>160</v>
      </c>
      <c r="E33" s="15"/>
      <c r="F33" s="14">
        <f>F32+G32</f>
        <v>540</v>
      </c>
      <c r="G33" s="15">
        <f>G32</f>
        <v>20</v>
      </c>
      <c r="I33" t="s">
        <v>58</v>
      </c>
      <c r="J33" t="s">
        <v>63</v>
      </c>
      <c r="P33" s="13">
        <f>C33/D33</f>
        <v>44</v>
      </c>
    </row>
    <row r="34" spans="1:16" ht="12.75">
      <c r="A34" s="5" t="s">
        <v>64</v>
      </c>
      <c r="B34" s="5">
        <v>25</v>
      </c>
      <c r="C34" s="13">
        <f>(B34-20)*3*D34+(12+20)*D34</f>
        <v>7520</v>
      </c>
      <c r="D34" s="7">
        <f>D33</f>
        <v>160</v>
      </c>
      <c r="E34" s="15"/>
      <c r="F34" s="14">
        <f>F33+G33</f>
        <v>560</v>
      </c>
      <c r="G34" s="15">
        <f>G33</f>
        <v>20</v>
      </c>
      <c r="I34" t="s">
        <v>58</v>
      </c>
      <c r="J34" t="s">
        <v>65</v>
      </c>
      <c r="P34" s="13">
        <f>C34/D34</f>
        <v>47</v>
      </c>
    </row>
    <row r="35" spans="1:16" ht="12.75">
      <c r="A35" s="5" t="s">
        <v>66</v>
      </c>
      <c r="B35" s="5">
        <v>26</v>
      </c>
      <c r="C35" s="13">
        <f>(B35-20)*3*D35+(12+20)*D35</f>
        <v>8000</v>
      </c>
      <c r="D35" s="7">
        <f>D34</f>
        <v>160</v>
      </c>
      <c r="E35" s="15"/>
      <c r="F35" s="14">
        <f>F34+G34</f>
        <v>580</v>
      </c>
      <c r="G35" s="15">
        <f>G34</f>
        <v>20</v>
      </c>
      <c r="P35" s="13">
        <f>C35/D35</f>
        <v>50</v>
      </c>
    </row>
    <row r="36" spans="1:16" ht="12.75">
      <c r="A36" s="5" t="s">
        <v>67</v>
      </c>
      <c r="B36" s="5">
        <v>27</v>
      </c>
      <c r="C36" s="13">
        <f>(B36-20)*3*D36+(12+20)*D36</f>
        <v>8480</v>
      </c>
      <c r="D36" s="7">
        <f>D35</f>
        <v>160</v>
      </c>
      <c r="E36" s="15"/>
      <c r="F36" s="14">
        <f>F35+G35</f>
        <v>600</v>
      </c>
      <c r="G36" s="15">
        <f>G35</f>
        <v>20</v>
      </c>
      <c r="P36" s="13">
        <f>C36/D36</f>
        <v>53</v>
      </c>
    </row>
    <row r="37" spans="1:16" ht="12.75">
      <c r="A37" s="5" t="s">
        <v>68</v>
      </c>
      <c r="B37" s="5">
        <v>28</v>
      </c>
      <c r="C37" s="13">
        <f>(B37-20)*3*D37+(12+20)*D37</f>
        <v>8960</v>
      </c>
      <c r="D37" s="7">
        <f>D36</f>
        <v>160</v>
      </c>
      <c r="E37" s="15"/>
      <c r="F37" s="14">
        <f>F36+G36</f>
        <v>620</v>
      </c>
      <c r="G37" s="15">
        <f>G36</f>
        <v>20</v>
      </c>
      <c r="P37" s="13">
        <f>C37/D37</f>
        <v>56</v>
      </c>
    </row>
    <row r="38" spans="1:16" ht="12.75">
      <c r="A38" s="5" t="s">
        <v>69</v>
      </c>
      <c r="B38" s="5">
        <v>29</v>
      </c>
      <c r="C38" s="13">
        <f>(B38-20)*3*D38+(12+20)*D38</f>
        <v>9440</v>
      </c>
      <c r="D38" s="7">
        <f>D37</f>
        <v>160</v>
      </c>
      <c r="E38" s="15"/>
      <c r="F38" s="14">
        <f>F37+G37</f>
        <v>640</v>
      </c>
      <c r="G38" s="15">
        <f>G37</f>
        <v>20</v>
      </c>
      <c r="P38" s="13">
        <f>C38/D38</f>
        <v>59</v>
      </c>
    </row>
    <row r="39" spans="1:16" ht="12.75">
      <c r="A39" s="27" t="s">
        <v>70</v>
      </c>
      <c r="B39" s="27">
        <v>30</v>
      </c>
      <c r="C39" s="28">
        <f>(B39-30)*4*D39+(12+20+30)*D39</f>
        <v>9920</v>
      </c>
      <c r="D39" s="28">
        <f>D38</f>
        <v>160</v>
      </c>
      <c r="E39" s="29"/>
      <c r="F39" s="14">
        <f>F38+G38</f>
        <v>660</v>
      </c>
      <c r="G39" s="15">
        <f>G38</f>
        <v>20</v>
      </c>
      <c r="P39" s="28">
        <f>C39/D39</f>
        <v>62</v>
      </c>
    </row>
    <row r="40" spans="1:16" ht="12.75">
      <c r="A40" s="27" t="s">
        <v>71</v>
      </c>
      <c r="B40" s="27">
        <v>31</v>
      </c>
      <c r="C40" s="28">
        <f>(B40-30)*4*D40+(12+20+30)*D40</f>
        <v>10560</v>
      </c>
      <c r="D40" s="28">
        <f>D39</f>
        <v>160</v>
      </c>
      <c r="E40" s="29"/>
      <c r="F40" s="14">
        <f>F39+G39</f>
        <v>680</v>
      </c>
      <c r="G40" s="15">
        <f>G39</f>
        <v>20</v>
      </c>
      <c r="P40" s="28">
        <f>C40/D40</f>
        <v>66</v>
      </c>
    </row>
    <row r="41" spans="1:16" ht="12.75">
      <c r="A41" s="27" t="s">
        <v>72</v>
      </c>
      <c r="B41" s="27">
        <v>32</v>
      </c>
      <c r="C41" s="28">
        <f>(B41-30)*4*D41+(12+20+30)*D41</f>
        <v>11200</v>
      </c>
      <c r="D41" s="28">
        <f>D40</f>
        <v>160</v>
      </c>
      <c r="E41" s="29"/>
      <c r="F41" s="14">
        <f>F40+G40</f>
        <v>700</v>
      </c>
      <c r="G41" s="15">
        <f>G40</f>
        <v>20</v>
      </c>
      <c r="P41" s="28">
        <f>C41/D41</f>
        <v>70</v>
      </c>
    </row>
    <row r="42" spans="1:16" ht="12.75">
      <c r="A42" s="27" t="s">
        <v>73</v>
      </c>
      <c r="B42" s="27">
        <v>33</v>
      </c>
      <c r="C42" s="28">
        <f>(B42-30)*4*D42+(12+20+30)*D42</f>
        <v>11840</v>
      </c>
      <c r="D42" s="28">
        <f>D41</f>
        <v>160</v>
      </c>
      <c r="E42" s="29"/>
      <c r="F42" s="14">
        <f>F41+G41</f>
        <v>720</v>
      </c>
      <c r="G42" s="15">
        <f>G41</f>
        <v>20</v>
      </c>
      <c r="P42" s="28">
        <f>C42/D42</f>
        <v>74</v>
      </c>
    </row>
    <row r="43" spans="1:16" ht="12.75">
      <c r="A43" s="27" t="s">
        <v>74</v>
      </c>
      <c r="B43" s="27">
        <v>34</v>
      </c>
      <c r="C43" s="28">
        <f>(B43-30)*4*D43+(12+20+30)*D43</f>
        <v>12480</v>
      </c>
      <c r="D43" s="28">
        <f>D42</f>
        <v>160</v>
      </c>
      <c r="E43" s="29"/>
      <c r="F43" s="14">
        <f>F42+G42</f>
        <v>740</v>
      </c>
      <c r="G43" s="15">
        <f>G42</f>
        <v>20</v>
      </c>
      <c r="P43" s="28">
        <f>C43/D43</f>
        <v>78</v>
      </c>
    </row>
    <row r="44" spans="1:16" ht="12.75">
      <c r="A44" s="27" t="s">
        <v>75</v>
      </c>
      <c r="B44" s="27">
        <v>35</v>
      </c>
      <c r="C44" s="28">
        <f>(B44-30)*4*D44+(12+20+30)*D44</f>
        <v>13120</v>
      </c>
      <c r="D44" s="28">
        <f>D43</f>
        <v>160</v>
      </c>
      <c r="E44" s="29"/>
      <c r="F44" s="14">
        <f>F43+G43</f>
        <v>760</v>
      </c>
      <c r="G44" s="15">
        <f>G43</f>
        <v>20</v>
      </c>
      <c r="P44" s="28">
        <f>C44/D44</f>
        <v>82</v>
      </c>
    </row>
    <row r="45" spans="1:16" ht="12.75">
      <c r="A45" s="27" t="s">
        <v>76</v>
      </c>
      <c r="B45" s="27">
        <v>36</v>
      </c>
      <c r="C45" s="28">
        <f>(B45-30)*4*D45+(12+20+30)*D45</f>
        <v>13760</v>
      </c>
      <c r="D45" s="28">
        <f>D44</f>
        <v>160</v>
      </c>
      <c r="E45" s="29"/>
      <c r="F45" s="14">
        <f>F44+G44</f>
        <v>780</v>
      </c>
      <c r="G45" s="15">
        <f>G44</f>
        <v>20</v>
      </c>
      <c r="P45" s="28">
        <f>C45/D45</f>
        <v>86</v>
      </c>
    </row>
    <row r="46" spans="1:16" ht="12.75">
      <c r="A46" s="27" t="s">
        <v>77</v>
      </c>
      <c r="B46" s="27">
        <v>37</v>
      </c>
      <c r="C46" s="28">
        <f>(B46-30)*4*D46+(12+20+30)*D46</f>
        <v>14400</v>
      </c>
      <c r="D46" s="28">
        <f>D45</f>
        <v>160</v>
      </c>
      <c r="E46" s="29"/>
      <c r="F46" s="14">
        <f>F45+G45</f>
        <v>800</v>
      </c>
      <c r="G46" s="15">
        <f>G45</f>
        <v>20</v>
      </c>
      <c r="P46" s="28">
        <f>C46/D46</f>
        <v>90</v>
      </c>
    </row>
    <row r="47" spans="1:16" ht="12.75">
      <c r="A47" s="27" t="s">
        <v>78</v>
      </c>
      <c r="B47" s="27">
        <v>38</v>
      </c>
      <c r="C47" s="28">
        <f>(B47-30)*4*D47+(12+20+30)*D47</f>
        <v>15040</v>
      </c>
      <c r="D47" s="28">
        <f>D46</f>
        <v>160</v>
      </c>
      <c r="E47" s="29"/>
      <c r="F47" s="14">
        <f>F46+G46</f>
        <v>820</v>
      </c>
      <c r="G47" s="15">
        <f>G46</f>
        <v>20</v>
      </c>
      <c r="P47" s="28">
        <f>C47/D47</f>
        <v>94</v>
      </c>
    </row>
    <row r="48" spans="1:16" ht="12.75">
      <c r="A48" s="27" t="s">
        <v>79</v>
      </c>
      <c r="B48" s="27">
        <v>39</v>
      </c>
      <c r="C48" s="28">
        <f>(B48-30)*4*D48+(12+20+30)*D48</f>
        <v>15680</v>
      </c>
      <c r="D48" s="28">
        <f>D47</f>
        <v>160</v>
      </c>
      <c r="E48" s="29"/>
      <c r="F48" s="14">
        <f>F47+G47</f>
        <v>840</v>
      </c>
      <c r="G48" s="15">
        <f>G47</f>
        <v>20</v>
      </c>
      <c r="P48" s="28">
        <f>C48/D48</f>
        <v>98</v>
      </c>
    </row>
    <row r="49" spans="1:16" ht="12.75">
      <c r="A49" s="27" t="s">
        <v>80</v>
      </c>
      <c r="B49" s="27">
        <v>40</v>
      </c>
      <c r="C49" s="28">
        <f>(B49-30)*4*D49+(12+20+30)*D49</f>
        <v>16320</v>
      </c>
      <c r="D49" s="28">
        <f>D48</f>
        <v>160</v>
      </c>
      <c r="E49" s="29"/>
      <c r="F49" s="14">
        <f>F48+G48</f>
        <v>860</v>
      </c>
      <c r="G49" s="15">
        <f>G48</f>
        <v>20</v>
      </c>
      <c r="P49" s="28">
        <f>C49/D49</f>
        <v>102</v>
      </c>
    </row>
    <row r="50" spans="1:16" ht="12.75">
      <c r="A50" s="27" t="s">
        <v>81</v>
      </c>
      <c r="B50" s="27">
        <v>41</v>
      </c>
      <c r="C50" s="28">
        <f>(B50-40)*4*D50+(12+20+30+40)*D50</f>
        <v>16960</v>
      </c>
      <c r="D50" s="28">
        <f>D49</f>
        <v>160</v>
      </c>
      <c r="E50" s="29"/>
      <c r="F50" s="14">
        <f>F49+G49</f>
        <v>880</v>
      </c>
      <c r="G50" s="15">
        <f>G49</f>
        <v>20</v>
      </c>
      <c r="P50" s="28">
        <f>C50/D50</f>
        <v>106</v>
      </c>
    </row>
    <row r="51" spans="1:16" ht="12.75">
      <c r="A51" s="27" t="s">
        <v>82</v>
      </c>
      <c r="B51" s="27">
        <v>42</v>
      </c>
      <c r="C51" s="28">
        <f>(B51-40)*4*D51+(12+20+30+40)*D51</f>
        <v>17600</v>
      </c>
      <c r="D51" s="28">
        <f>D50</f>
        <v>160</v>
      </c>
      <c r="E51" s="29"/>
      <c r="F51" s="14">
        <f>F50+G50</f>
        <v>900</v>
      </c>
      <c r="G51" s="15">
        <f>G50</f>
        <v>20</v>
      </c>
      <c r="P51" s="28">
        <f>C51/D51</f>
        <v>110</v>
      </c>
    </row>
    <row r="52" spans="1:16" ht="12.75">
      <c r="A52" s="27" t="s">
        <v>83</v>
      </c>
      <c r="B52" s="27">
        <v>43</v>
      </c>
      <c r="C52" s="28">
        <f>(B52-40)*4*D52+(12+20+30+40)*D52</f>
        <v>18240</v>
      </c>
      <c r="D52" s="28">
        <f>D51</f>
        <v>160</v>
      </c>
      <c r="E52" s="29"/>
      <c r="F52" s="14">
        <f>F51+G51</f>
        <v>920</v>
      </c>
      <c r="G52" s="15">
        <f>G51</f>
        <v>20</v>
      </c>
      <c r="P52" s="28">
        <f>C52/D52</f>
        <v>114</v>
      </c>
    </row>
    <row r="53" spans="1:16" ht="12.75">
      <c r="A53" s="27" t="s">
        <v>84</v>
      </c>
      <c r="B53" s="27">
        <v>44</v>
      </c>
      <c r="C53" s="28">
        <f>(B53-40)*4*D53+(12+20+30+40)*D53</f>
        <v>18880</v>
      </c>
      <c r="D53" s="28">
        <f>D52</f>
        <v>160</v>
      </c>
      <c r="E53" s="29"/>
      <c r="F53" s="14">
        <f>F52+G52</f>
        <v>940</v>
      </c>
      <c r="G53" s="15">
        <f>G52</f>
        <v>20</v>
      </c>
      <c r="P53" s="28">
        <f>C53/D53</f>
        <v>118</v>
      </c>
    </row>
    <row r="54" spans="1:16" ht="12.75">
      <c r="A54" s="27" t="s">
        <v>85</v>
      </c>
      <c r="B54" s="27">
        <v>45</v>
      </c>
      <c r="C54" s="28">
        <f>(B54-40)*4*D54+(12+20+30+40)*D54</f>
        <v>19520</v>
      </c>
      <c r="D54" s="28">
        <f>D53</f>
        <v>160</v>
      </c>
      <c r="E54" s="29"/>
      <c r="F54" s="14">
        <f>F53+G53</f>
        <v>960</v>
      </c>
      <c r="G54" s="15">
        <f>G53</f>
        <v>20</v>
      </c>
      <c r="P54" s="28">
        <f>C54/D54</f>
        <v>122</v>
      </c>
    </row>
    <row r="55" spans="1:16" ht="12.75">
      <c r="A55" s="27" t="s">
        <v>86</v>
      </c>
      <c r="B55" s="27">
        <v>46</v>
      </c>
      <c r="C55" s="28">
        <f>(B55-40)*4*D55+(12+20+30+40)*D55</f>
        <v>20160</v>
      </c>
      <c r="D55" s="28">
        <f>D54</f>
        <v>160</v>
      </c>
      <c r="E55" s="29"/>
      <c r="F55" s="14">
        <f>F54+G54</f>
        <v>980</v>
      </c>
      <c r="G55" s="15">
        <f>G54</f>
        <v>20</v>
      </c>
      <c r="P55" s="28">
        <f>C55/D55</f>
        <v>126</v>
      </c>
    </row>
    <row r="56" spans="1:16" ht="12.75">
      <c r="A56" s="27" t="s">
        <v>87</v>
      </c>
      <c r="B56" s="27">
        <v>47</v>
      </c>
      <c r="C56" s="28">
        <f>(B56-40)*4*D56+(12+20+30+40)*D56</f>
        <v>20800</v>
      </c>
      <c r="D56" s="28">
        <f>D55</f>
        <v>160</v>
      </c>
      <c r="E56" s="29"/>
      <c r="F56" s="14">
        <f>F55+G55</f>
        <v>1000</v>
      </c>
      <c r="G56" s="15">
        <f>G55</f>
        <v>20</v>
      </c>
      <c r="P56" s="28">
        <f>C56/D56</f>
        <v>130</v>
      </c>
    </row>
    <row r="57" spans="1:16" ht="12.75">
      <c r="A57" s="27" t="s">
        <v>88</v>
      </c>
      <c r="B57" s="27">
        <v>48</v>
      </c>
      <c r="C57" s="28">
        <f>(B57-40)*4*D57+(12+20+30+40)*D57</f>
        <v>21440</v>
      </c>
      <c r="D57" s="28">
        <f>D56</f>
        <v>160</v>
      </c>
      <c r="E57" s="29"/>
      <c r="F57" s="14">
        <f>F56+G56</f>
        <v>1020</v>
      </c>
      <c r="G57" s="15">
        <f>G56</f>
        <v>20</v>
      </c>
      <c r="P57" s="28">
        <f>C57/D57</f>
        <v>134</v>
      </c>
    </row>
    <row r="58" spans="1:16" ht="12.75">
      <c r="A58" s="27" t="s">
        <v>89</v>
      </c>
      <c r="B58" s="27">
        <v>49</v>
      </c>
      <c r="C58" s="28">
        <f>(B58-40)*4*D58+(12+20+30+40)*D58</f>
        <v>22080</v>
      </c>
      <c r="D58" s="28">
        <f>D57</f>
        <v>160</v>
      </c>
      <c r="E58" s="29">
        <f>SUM(C54:C58)</f>
        <v>104000</v>
      </c>
      <c r="F58" s="14">
        <f>F57+G57</f>
        <v>1040</v>
      </c>
      <c r="G58" s="15">
        <f>G57</f>
        <v>20</v>
      </c>
      <c r="P58" s="28">
        <f>C58/D58</f>
        <v>138</v>
      </c>
    </row>
    <row r="59" spans="1:16" ht="12.75">
      <c r="A59" s="27" t="s">
        <v>90</v>
      </c>
      <c r="B59" s="27">
        <v>50</v>
      </c>
      <c r="C59" s="28">
        <f>(B59-40)*4*D59+(12+20+30+40)*D59</f>
        <v>22720</v>
      </c>
      <c r="D59" s="28">
        <f>D58</f>
        <v>160</v>
      </c>
      <c r="E59" s="29"/>
      <c r="F59" s="14">
        <f>F58+G58</f>
        <v>1060</v>
      </c>
      <c r="G59" s="15">
        <f>G58</f>
        <v>20</v>
      </c>
      <c r="P59" s="28">
        <f>C59/D59</f>
        <v>142</v>
      </c>
    </row>
    <row r="60" spans="1:16" ht="12.75">
      <c r="A60" s="27" t="s">
        <v>91</v>
      </c>
      <c r="B60" s="27">
        <v>51</v>
      </c>
      <c r="C60" s="28">
        <f>(B60-48)*4*D60+(12+20+30+40+50)*D60</f>
        <v>26240</v>
      </c>
      <c r="D60" s="28">
        <f>D59</f>
        <v>160</v>
      </c>
      <c r="E60" s="29"/>
      <c r="F60" s="14">
        <f>F59+G59</f>
        <v>1080</v>
      </c>
      <c r="G60" s="15">
        <f>G59</f>
        <v>20</v>
      </c>
      <c r="P60" s="28">
        <f>C60/D60</f>
        <v>164</v>
      </c>
    </row>
    <row r="61" spans="1:16" ht="12.75">
      <c r="A61" s="27" t="s">
        <v>92</v>
      </c>
      <c r="B61" s="27">
        <v>52</v>
      </c>
      <c r="C61" s="28">
        <f>(B61-48)*4*D61+(12+20+30+40+50)*D61</f>
        <v>26880</v>
      </c>
      <c r="D61" s="28">
        <f>D60</f>
        <v>160</v>
      </c>
      <c r="E61" s="29"/>
      <c r="F61" s="14">
        <f>F60+G60</f>
        <v>1100</v>
      </c>
      <c r="G61" s="15">
        <f>G60</f>
        <v>20</v>
      </c>
      <c r="P61" s="28">
        <f>C61/D61</f>
        <v>168</v>
      </c>
    </row>
    <row r="62" spans="1:16" ht="12.75">
      <c r="A62" s="27" t="s">
        <v>93</v>
      </c>
      <c r="B62" s="27">
        <v>53</v>
      </c>
      <c r="C62" s="28">
        <f>(B62-48)*4*D62+(12+20+30+40+50)*D62</f>
        <v>27520</v>
      </c>
      <c r="D62" s="28">
        <f>D61</f>
        <v>160</v>
      </c>
      <c r="E62" s="29"/>
      <c r="F62" s="14">
        <f>F61+G61</f>
        <v>1120</v>
      </c>
      <c r="G62" s="15">
        <f>G61</f>
        <v>20</v>
      </c>
      <c r="P62" s="28">
        <f>C62/D62</f>
        <v>172</v>
      </c>
    </row>
    <row r="63" spans="1:16" ht="12.75">
      <c r="A63" s="27" t="s">
        <v>94</v>
      </c>
      <c r="B63" s="27">
        <v>54</v>
      </c>
      <c r="C63" s="28">
        <f>(B63-48)*4*D63+(12+20+30+40+50)*D63</f>
        <v>28160</v>
      </c>
      <c r="D63" s="28">
        <f>D62</f>
        <v>160</v>
      </c>
      <c r="E63" s="29"/>
      <c r="F63" s="14">
        <f>F62+G62</f>
        <v>1140</v>
      </c>
      <c r="G63" s="15">
        <f>G62</f>
        <v>20</v>
      </c>
      <c r="P63" s="28">
        <f>C63/D63</f>
        <v>176</v>
      </c>
    </row>
    <row r="64" spans="1:16" ht="12.75">
      <c r="A64" s="27" t="s">
        <v>95</v>
      </c>
      <c r="B64" s="27">
        <v>55</v>
      </c>
      <c r="C64" s="28">
        <f>(B64-48)*4*D64+(12+20+30+40+50)*D64</f>
        <v>28800</v>
      </c>
      <c r="D64" s="28">
        <f>D63</f>
        <v>160</v>
      </c>
      <c r="E64" s="29"/>
      <c r="F64" s="14">
        <f>F63+G63</f>
        <v>1160</v>
      </c>
      <c r="G64" s="15">
        <f>G63</f>
        <v>20</v>
      </c>
      <c r="P64" s="28">
        <f>C64/D64</f>
        <v>180</v>
      </c>
    </row>
    <row r="65" spans="1:16" ht="12.75">
      <c r="A65" s="27" t="s">
        <v>96</v>
      </c>
      <c r="B65" s="27">
        <v>56</v>
      </c>
      <c r="C65" s="28">
        <f>(B65-48)*4*D65+(12+20+30+40+50)*D65</f>
        <v>29440</v>
      </c>
      <c r="D65" s="28">
        <f>D64</f>
        <v>160</v>
      </c>
      <c r="E65" s="29"/>
      <c r="F65" s="14">
        <f>F64+G64</f>
        <v>1180</v>
      </c>
      <c r="G65" s="15">
        <f>G64</f>
        <v>20</v>
      </c>
      <c r="P65" s="28">
        <f>C65/D65</f>
        <v>184</v>
      </c>
    </row>
    <row r="66" spans="1:16" ht="12.75">
      <c r="A66" s="27" t="s">
        <v>97</v>
      </c>
      <c r="B66" s="27">
        <v>57</v>
      </c>
      <c r="C66" s="28">
        <f>(B66-48)*4*D66+(12+20+30+40+50)*D66</f>
        <v>30080</v>
      </c>
      <c r="D66" s="28">
        <f>D65</f>
        <v>160</v>
      </c>
      <c r="E66" s="29"/>
      <c r="F66" s="14">
        <f>F65+G65</f>
        <v>1200</v>
      </c>
      <c r="G66" s="15">
        <f>G65</f>
        <v>20</v>
      </c>
      <c r="P66" s="28">
        <f>C66/D66</f>
        <v>188</v>
      </c>
    </row>
    <row r="67" spans="1:16" ht="12.75">
      <c r="A67" s="27" t="s">
        <v>98</v>
      </c>
      <c r="B67" s="27">
        <v>58</v>
      </c>
      <c r="C67" s="28">
        <f>(B67-48)*4*D67+(12+20+30+40+50)*D67</f>
        <v>30720</v>
      </c>
      <c r="D67" s="28">
        <f>D66</f>
        <v>160</v>
      </c>
      <c r="E67" s="29"/>
      <c r="F67" s="14">
        <f>F66+G66</f>
        <v>1220</v>
      </c>
      <c r="G67" s="15">
        <f>G66</f>
        <v>20</v>
      </c>
      <c r="P67" s="28">
        <f>C67/D67</f>
        <v>192</v>
      </c>
    </row>
    <row r="68" spans="1:16" ht="12.75">
      <c r="A68" s="27" t="s">
        <v>99</v>
      </c>
      <c r="B68" s="27">
        <v>59</v>
      </c>
      <c r="C68" s="28">
        <f>(B68-48)*4*D68+(12+20+30+40+50)*D68</f>
        <v>31360</v>
      </c>
      <c r="D68" s="28">
        <f>D67</f>
        <v>160</v>
      </c>
      <c r="E68" s="29"/>
      <c r="F68" s="14">
        <f>F67+G67</f>
        <v>1240</v>
      </c>
      <c r="G68" s="15">
        <f>G67</f>
        <v>20</v>
      </c>
      <c r="P68" s="28">
        <f>C68/D68</f>
        <v>196</v>
      </c>
    </row>
    <row r="69" spans="1:16" ht="12.75">
      <c r="A69" s="27" t="s">
        <v>100</v>
      </c>
      <c r="B69" s="27">
        <v>60</v>
      </c>
      <c r="C69" s="28">
        <f>(B69-48)*4*D69+(12+20+30+40+50)*D69</f>
        <v>32000</v>
      </c>
      <c r="D69" s="28">
        <f>D68</f>
        <v>160</v>
      </c>
      <c r="E69" s="29"/>
      <c r="F69" s="14">
        <f>F68+G68</f>
        <v>1260</v>
      </c>
      <c r="G69" s="15">
        <f>G68</f>
        <v>20</v>
      </c>
      <c r="P69" s="28">
        <f>C69/D69</f>
        <v>200</v>
      </c>
    </row>
    <row r="70" spans="1:16" ht="12.75">
      <c r="A70" s="27" t="s">
        <v>101</v>
      </c>
      <c r="B70" s="27">
        <v>61</v>
      </c>
      <c r="C70" s="28">
        <f>(B70-48)*4*D70+(12+20+30+40+50)*D70</f>
        <v>32640</v>
      </c>
      <c r="D70" s="28">
        <f>D69</f>
        <v>160</v>
      </c>
      <c r="E70" s="29"/>
      <c r="F70" s="14">
        <f>F69+G69</f>
        <v>1280</v>
      </c>
      <c r="G70" s="15">
        <f>G69</f>
        <v>20</v>
      </c>
      <c r="P70" s="28">
        <f>C70/D70</f>
        <v>204</v>
      </c>
    </row>
    <row r="71" spans="1:16" ht="12.75">
      <c r="A71" s="27" t="s">
        <v>102</v>
      </c>
      <c r="B71" s="27">
        <v>62</v>
      </c>
      <c r="C71" s="28">
        <f>(B71-48)*4*D71+(12+20+30+40+50)*D71</f>
        <v>33280</v>
      </c>
      <c r="D71" s="28">
        <f>D70</f>
        <v>160</v>
      </c>
      <c r="E71" s="29"/>
      <c r="F71" s="14">
        <f>F70+G70</f>
        <v>1300</v>
      </c>
      <c r="G71" s="15">
        <f>G70</f>
        <v>20</v>
      </c>
      <c r="P71" s="28">
        <f>C71/D71</f>
        <v>208</v>
      </c>
    </row>
    <row r="72" spans="1:16" ht="12.75">
      <c r="A72" s="27" t="s">
        <v>103</v>
      </c>
      <c r="B72" s="27">
        <v>63</v>
      </c>
      <c r="C72" s="28">
        <f>(B72-48)*4*D72+(12+20+30+40+50)*D72</f>
        <v>33920</v>
      </c>
      <c r="D72" s="28">
        <f>D71</f>
        <v>160</v>
      </c>
      <c r="E72" s="29"/>
      <c r="F72" s="14">
        <f>F71+G71</f>
        <v>1320</v>
      </c>
      <c r="G72" s="15">
        <f>G71</f>
        <v>20</v>
      </c>
      <c r="P72" s="28">
        <f>C72/D72</f>
        <v>212</v>
      </c>
    </row>
    <row r="73" spans="1:16" ht="12.75">
      <c r="A73" s="27" t="s">
        <v>104</v>
      </c>
      <c r="B73" s="27">
        <v>64</v>
      </c>
      <c r="C73" s="28">
        <f>(B73-48)*4*D73+(12+20+30+40+50)*D73</f>
        <v>34560</v>
      </c>
      <c r="D73" s="28">
        <f>D72</f>
        <v>160</v>
      </c>
      <c r="E73" s="29"/>
      <c r="F73" s="14">
        <f>F72+G72</f>
        <v>1340</v>
      </c>
      <c r="G73" s="15">
        <f>G72</f>
        <v>20</v>
      </c>
      <c r="P73" s="28">
        <f>C73/D73</f>
        <v>216</v>
      </c>
    </row>
    <row r="74" spans="1:16" ht="12.75">
      <c r="A74" s="27" t="s">
        <v>105</v>
      </c>
      <c r="B74" s="27">
        <v>65</v>
      </c>
      <c r="C74" s="28">
        <f>(B74-48)*4*D74+(12+20+30+40+50)*D74</f>
        <v>35200</v>
      </c>
      <c r="D74" s="28">
        <f>D73</f>
        <v>160</v>
      </c>
      <c r="E74" s="29"/>
      <c r="F74" s="14">
        <f>F73+G73</f>
        <v>1360</v>
      </c>
      <c r="G74" s="15">
        <f>G73</f>
        <v>20</v>
      </c>
      <c r="P74" s="28">
        <f>C74/D74</f>
        <v>220</v>
      </c>
    </row>
    <row r="75" spans="1:16" ht="12.75">
      <c r="A75" s="27" t="s">
        <v>106</v>
      </c>
      <c r="B75" s="27">
        <v>66</v>
      </c>
      <c r="C75" s="28">
        <f>(B75-48)*4*D75+(12+20+30+40+50)*D75</f>
        <v>35840</v>
      </c>
      <c r="D75" s="28">
        <f>D74</f>
        <v>160</v>
      </c>
      <c r="E75" s="29"/>
      <c r="F75" s="14">
        <f>F74+G74</f>
        <v>1380</v>
      </c>
      <c r="G75" s="15">
        <f>G74</f>
        <v>20</v>
      </c>
      <c r="P75" s="28">
        <f>C75/D75</f>
        <v>224</v>
      </c>
    </row>
    <row r="76" spans="1:16" ht="12.75">
      <c r="A76" s="27" t="s">
        <v>107</v>
      </c>
      <c r="B76" s="27">
        <v>67</v>
      </c>
      <c r="C76" s="28">
        <f>(B76-48)*4*D76+(12+20+30+40+50)*D76</f>
        <v>36480</v>
      </c>
      <c r="D76" s="28">
        <f>D75</f>
        <v>160</v>
      </c>
      <c r="E76" s="29"/>
      <c r="F76" s="14">
        <f>F75+G75</f>
        <v>1400</v>
      </c>
      <c r="G76" s="15">
        <f>G75</f>
        <v>20</v>
      </c>
      <c r="P76" s="28">
        <f>C76/D76</f>
        <v>228</v>
      </c>
    </row>
    <row r="77" spans="1:16" ht="12.75">
      <c r="A77" s="27" t="s">
        <v>108</v>
      </c>
      <c r="B77" s="27">
        <v>68</v>
      </c>
      <c r="C77" s="28">
        <f>(B77-48)*4*D77+(12+20+30+40+50)*D77</f>
        <v>37120</v>
      </c>
      <c r="D77" s="28">
        <f>D76</f>
        <v>160</v>
      </c>
      <c r="E77" s="29"/>
      <c r="F77" s="14">
        <f>F76+G76</f>
        <v>1420</v>
      </c>
      <c r="G77" s="15">
        <f>G76</f>
        <v>20</v>
      </c>
      <c r="P77" s="28">
        <f>C77/D77</f>
        <v>232</v>
      </c>
    </row>
    <row r="78" spans="1:16" ht="12.75">
      <c r="A78" s="27" t="s">
        <v>109</v>
      </c>
      <c r="B78" s="27">
        <v>69</v>
      </c>
      <c r="C78" s="28">
        <f>(B78-48)*4*D78+(12+20+30+40+50)*D78</f>
        <v>37760</v>
      </c>
      <c r="D78" s="28">
        <f>D77</f>
        <v>160</v>
      </c>
      <c r="E78" s="29"/>
      <c r="F78" s="14">
        <f>F77+G77</f>
        <v>1440</v>
      </c>
      <c r="G78" s="15">
        <f>G77</f>
        <v>20</v>
      </c>
      <c r="P78" s="28">
        <f>C78/D78</f>
        <v>236</v>
      </c>
    </row>
    <row r="79" spans="1:16" ht="12.75">
      <c r="A79" s="27" t="s">
        <v>110</v>
      </c>
      <c r="B79" s="27">
        <v>70</v>
      </c>
      <c r="C79" s="28">
        <f>(B79-48)*4*D79+(12+20+30+40+50)*D79</f>
        <v>38400</v>
      </c>
      <c r="D79" s="28">
        <f>D78</f>
        <v>160</v>
      </c>
      <c r="E79" s="29"/>
      <c r="F79" s="14">
        <f>F78+G78</f>
        <v>1460</v>
      </c>
      <c r="G79" s="15">
        <f>G78</f>
        <v>20</v>
      </c>
      <c r="P79" s="28">
        <f>C79/D79</f>
        <v>240</v>
      </c>
    </row>
    <row r="80" spans="1:16" ht="12.75">
      <c r="A80" s="27" t="s">
        <v>111</v>
      </c>
      <c r="B80" s="27">
        <v>71</v>
      </c>
      <c r="C80" s="28">
        <f>(B80-48)*4*D80+(12+20+30+40+50)*D80</f>
        <v>39040</v>
      </c>
      <c r="D80" s="28">
        <f>D79</f>
        <v>160</v>
      </c>
      <c r="E80" s="29"/>
      <c r="F80" s="14">
        <f>F79+G79</f>
        <v>1480</v>
      </c>
      <c r="G80" s="15">
        <f>G79</f>
        <v>20</v>
      </c>
      <c r="P80" s="28">
        <f>C80/D80</f>
        <v>244</v>
      </c>
    </row>
    <row r="81" spans="1:16" ht="12.75">
      <c r="A81" s="27" t="s">
        <v>112</v>
      </c>
      <c r="B81" s="27">
        <v>72</v>
      </c>
      <c r="C81" s="28">
        <f>(B81-48)*4*D81+(12+20+30+40+50)*D81</f>
        <v>39680</v>
      </c>
      <c r="D81" s="28">
        <f>D80</f>
        <v>160</v>
      </c>
      <c r="E81" s="29"/>
      <c r="F81" s="14">
        <f>F80+G80</f>
        <v>1500</v>
      </c>
      <c r="G81" s="15">
        <f>G80</f>
        <v>20</v>
      </c>
      <c r="P81" s="28">
        <f>C81/D81</f>
        <v>248</v>
      </c>
    </row>
    <row r="82" spans="1:16" ht="12.75">
      <c r="A82" s="27" t="s">
        <v>113</v>
      </c>
      <c r="B82" s="27">
        <v>73</v>
      </c>
      <c r="C82" s="28">
        <f>(B82-48)*4*D82+(12+20+30+40+50)*D82</f>
        <v>40320</v>
      </c>
      <c r="D82" s="28">
        <f>D81</f>
        <v>160</v>
      </c>
      <c r="E82" s="29"/>
      <c r="F82" s="14">
        <f>F81+G81</f>
        <v>1520</v>
      </c>
      <c r="G82" s="15">
        <f>G81</f>
        <v>20</v>
      </c>
      <c r="P82" s="28">
        <f>C82/D82</f>
        <v>252</v>
      </c>
    </row>
    <row r="83" spans="1:16" ht="12.75">
      <c r="A83" s="27" t="s">
        <v>114</v>
      </c>
      <c r="B83" s="27">
        <v>74</v>
      </c>
      <c r="C83" s="28">
        <f>(B83-48)*4*D83+(12+20+30+40+50)*D83</f>
        <v>40960</v>
      </c>
      <c r="D83" s="28">
        <f>D82</f>
        <v>160</v>
      </c>
      <c r="E83" s="29"/>
      <c r="F83" s="14">
        <f>F82+G82</f>
        <v>1540</v>
      </c>
      <c r="G83" s="15">
        <f>G82</f>
        <v>20</v>
      </c>
      <c r="P83" s="28">
        <f>C83/D83</f>
        <v>256</v>
      </c>
    </row>
    <row r="84" spans="1:16" ht="12.75">
      <c r="A84" s="27" t="s">
        <v>115</v>
      </c>
      <c r="B84" s="27">
        <v>75</v>
      </c>
      <c r="C84" s="28">
        <f>(B84-48)*4*D84+(12+20+30+40+50)*D84</f>
        <v>41600</v>
      </c>
      <c r="D84" s="28">
        <f>D83</f>
        <v>160</v>
      </c>
      <c r="E84" s="29"/>
      <c r="F84" s="14">
        <f>F83+G83</f>
        <v>1560</v>
      </c>
      <c r="G84" s="15">
        <f>G83</f>
        <v>20</v>
      </c>
      <c r="P84" s="28">
        <f>C84/D84</f>
        <v>260</v>
      </c>
    </row>
    <row r="85" spans="1:16" ht="12.75">
      <c r="A85" s="27" t="s">
        <v>116</v>
      </c>
      <c r="B85" s="27">
        <v>76</v>
      </c>
      <c r="C85" s="28">
        <f>(B85-48)*4*D85+(12+20+30+40+50)*D85</f>
        <v>42240</v>
      </c>
      <c r="D85" s="28">
        <f>D84</f>
        <v>160</v>
      </c>
      <c r="E85" s="29"/>
      <c r="F85" s="14">
        <f>F84+G84</f>
        <v>1580</v>
      </c>
      <c r="G85" s="15">
        <f>G84</f>
        <v>20</v>
      </c>
      <c r="P85" s="28">
        <f>C85/D85</f>
        <v>264</v>
      </c>
    </row>
    <row r="86" spans="1:16" ht="12.75">
      <c r="A86" s="27" t="s">
        <v>117</v>
      </c>
      <c r="B86" s="27">
        <v>77</v>
      </c>
      <c r="C86" s="28">
        <f>(B86-48)*4*D86+(12+20+30+40+50)*D86</f>
        <v>42880</v>
      </c>
      <c r="D86" s="28">
        <f>D85</f>
        <v>160</v>
      </c>
      <c r="E86" s="29"/>
      <c r="F86" s="14">
        <f>F85+G85</f>
        <v>1600</v>
      </c>
      <c r="G86" s="15">
        <f>G85</f>
        <v>20</v>
      </c>
      <c r="P86" s="28">
        <f>C86/D86</f>
        <v>268</v>
      </c>
    </row>
    <row r="87" spans="1:16" ht="12.75">
      <c r="A87" s="27" t="s">
        <v>118</v>
      </c>
      <c r="B87" s="27">
        <v>78</v>
      </c>
      <c r="C87" s="28">
        <f>(B87-48)*4*D87+(12+20+30+40+50)*D87</f>
        <v>43520</v>
      </c>
      <c r="D87" s="28">
        <f>D86</f>
        <v>160</v>
      </c>
      <c r="E87" s="29"/>
      <c r="F87" s="14">
        <f>F86+G86</f>
        <v>1620</v>
      </c>
      <c r="G87" s="15">
        <f>G86</f>
        <v>20</v>
      </c>
      <c r="P87" s="28">
        <f>C87/D87</f>
        <v>272</v>
      </c>
    </row>
    <row r="88" spans="1:16" ht="12.75">
      <c r="A88" s="27" t="s">
        <v>119</v>
      </c>
      <c r="B88" s="27">
        <v>79</v>
      </c>
      <c r="C88" s="28">
        <f>(B88-48)*4*D88+(12+20+30+40+50)*D88</f>
        <v>44160</v>
      </c>
      <c r="D88" s="28">
        <f>D87</f>
        <v>160</v>
      </c>
      <c r="E88" s="29"/>
      <c r="F88" s="14">
        <f>F87+G87</f>
        <v>1640</v>
      </c>
      <c r="G88" s="15">
        <f>G87</f>
        <v>20</v>
      </c>
      <c r="P88" s="28">
        <f>C88/D88</f>
        <v>276</v>
      </c>
    </row>
    <row r="89" spans="1:16" ht="12.75">
      <c r="A89" s="30" t="s">
        <v>120</v>
      </c>
      <c r="B89" s="30">
        <v>80</v>
      </c>
      <c r="C89" s="31">
        <f>(B89-48)*4*D89+(12+20+30+40+50)*D89</f>
        <v>44800</v>
      </c>
      <c r="D89" s="31">
        <f>D88</f>
        <v>160</v>
      </c>
      <c r="E89" s="32">
        <f>SUM(C10:C89)</f>
        <v>1518720</v>
      </c>
      <c r="F89" s="33">
        <f>F88+G88</f>
        <v>1660</v>
      </c>
      <c r="G89" s="34">
        <f>G88</f>
        <v>20</v>
      </c>
      <c r="P89" s="28">
        <f>C89/D89</f>
        <v>280</v>
      </c>
    </row>
  </sheetData>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7109375" defaultRowHeight="12"/>
  <cols>
    <col min="1" max="16384" width="12.8515625" style="0" customWidth="1"/>
  </cols>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7109375" defaultRowHeight="12"/>
  <cols>
    <col min="1" max="16384" width="12.8515625" style="0" customWidth="1"/>
  </cols>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sirogane takeru</dc:creator>
  <cp:keywords/>
  <dc:description/>
  <cp:lastModifiedBy>sirogane takeru</cp:lastModifiedBy>
  <dcterms:created xsi:type="dcterms:W3CDTF">2011-05-07T12:32:35Z</dcterms:created>
  <dcterms:modified xsi:type="dcterms:W3CDTF">2011-05-08T06:11:42Z</dcterms:modified>
  <cp:category/>
  <cp:version/>
  <cp:contentType/>
  <cp:contentStatus/>
  <cp:revision>26</cp:revision>
</cp:coreProperties>
</file>